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BB8" i="4" s="1"/>
  <c r="S6" i="5"/>
  <c r="AT8" i="4" s="1"/>
  <c r="R6" i="5"/>
  <c r="AL8" i="4" s="1"/>
  <c r="Q6" i="5"/>
  <c r="AD10" i="4" s="1"/>
  <c r="P6" i="5"/>
  <c r="O6" i="5"/>
  <c r="N6" i="5"/>
  <c r="I10" i="4" s="1"/>
  <c r="M6" i="5"/>
  <c r="B10" i="4" s="1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W10" i="4"/>
  <c r="P10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<sst xmlns="http://schemas.openxmlformats.org/spreadsheetml/2006/main" count="220" uniqueCount="110">
  <si>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</si>
  <si>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</si>
  <si>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</si>
  <si>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</si>
  <si>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</si>
  <si>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</si>
  <si>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</si>
  <si>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</si>
  <si>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</si>
  <si>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</si>
  <si>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</si>
  <si>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</si>
  <si>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</si>
  <si>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</si>
  <si>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</si>
  <si>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</si>
  <si>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</si>
  <si>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</si>
  <si>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</si>
  <si>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</si>
  <si>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</si>
  <si>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</si>
  <si>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</si>
  <si>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</si>
  <si>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</si>
  <si>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</si>
  <si>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</si>
  <si>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</si>
  <si>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</si>
  <si>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</si>
  <si>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</si>
  <si>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</si>
  <si>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</si>
  <si>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</si>
  <si>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</si>
  <si>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</si>
  <si>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</si>
  <si>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</si>
  <si>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</si>
  <si>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</si>
  <si>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</si>
  <si>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</si>
  <si>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</si>
  <si>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</si>
  <si>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</si>
  <si>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</si>
  <si>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</si>
  <si>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</si>
  <si>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</si>
  <si>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</si>
  <si>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</si>
  <si>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</si>
  <si>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</si>
  <si>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</si>
  <si>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</si>
  <si>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</si>
  <si>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</si>
  <si>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</si>
  <si>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</si>
  <si>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</si>
  <si>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</si>
  <si>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</si>
  <si>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</si>
  <si>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</si>
  <si>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</si>
  <si>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</si>
  <si>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</si>
  <si>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</si>
  <si>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</si>
  <si>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</si>
  <si>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</si>
  <si>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</si>
  <si>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</si>
  <si>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</si>
  <si>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</si>
  <si>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</si>
  <si>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</si>
  <si>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</si>
  <si>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</si>
  <si>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</si>
  <si>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</si>
  <si>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</si>
  <si>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</si>
  <si>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</si>
  <si>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</si>
  <si>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</si>
  <si>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</si>
  <si>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</si>
  <si>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</si>
  <si>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</si>
  <si>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</si>
  <si>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</si>
  <si>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</si>
  <si>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</si>
  <si>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</si>
  <si>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</si>
  <si>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愛知県　津島市</t>
  </si>
  <si>
    <t>法適用</t>
  </si>
  <si>
    <t>下水道事業</t>
  </si>
  <si>
    <t>公共下水道</t>
  </si>
  <si>
    <t>Cb1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</si>
  <si>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</si>
  <si>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</si>
  <si>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</si>
  <si>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</si>
  <si>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</si>
  <si>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</si>
  <si>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収納率向上や経費削減に努めており、また料金改定も実施したことから、累積欠損金を解消することができ、健全な運営を行っております。経常収支比率や累積欠損金比率は、類似平均より良い結果となりました。
 また、繊維産業の衰退等により、施設利用率は低い数値となっておりますが、汚水処理原価を低く抑え、効率的な運用を行っております。
</t>
    <phoneticPr fontId="4"/>
  </si>
  <si>
    <t xml:space="preserve"> 管渠の老朽化対策として、平成25年度から平成29年度までを事業期間とした、下水道長寿命化事業を実施しております。
 今後も、管渠の改善率の向上、老朽化率の低下に向け、計画的かつ効率的な老朽化対策を実施することにより、管渠の健全度向上に努めます。
</t>
    <phoneticPr fontId="4"/>
  </si>
  <si>
    <t xml:space="preserve"> 現状の経営は健全に運営されているが、老朽した管渠・設備の更新や修繕に多額の費用が必要となっており、経営を圧迫しつつあります。
 今後は、更なる経費節減や不明水対策に努めると共に、効率的で無駄の無い汚水処理を行うことにより、健全な経営の維持に努めます。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</si>
</sst>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34240"/>
        <c:axId val="8824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0.15</c:v>
                </c:pt>
                <c:pt idx="2">
                  <c:v>0.09</c:v>
                </c:pt>
                <c:pt idx="3">
                  <c:v>0.19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34240"/>
        <c:axId val="88244608"/>
      </c:lineChart>
      <c:dateAx>
        <c:axId val="88234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244608"/>
        <c:crosses val="autoZero"/>
        <c:auto val="1"/>
        <c:lblOffset val="100"/>
        <c:baseTimeUnit val="years"/>
      </c:dateAx>
      <c:valAx>
        <c:axId val="88244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234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46.27</c:v>
                </c:pt>
                <c:pt idx="1">
                  <c:v>72.180000000000007</c:v>
                </c:pt>
                <c:pt idx="2">
                  <c:v>73.569999999999993</c:v>
                </c:pt>
                <c:pt idx="3">
                  <c:v>67.42</c:v>
                </c:pt>
                <c:pt idx="4">
                  <c:v>62.16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39968"/>
        <c:axId val="9554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96.71</c:v>
                </c:pt>
                <c:pt idx="1">
                  <c:v>108.99</c:v>
                </c:pt>
                <c:pt idx="2">
                  <c:v>123.29</c:v>
                </c:pt>
                <c:pt idx="3">
                  <c:v>121.81</c:v>
                </c:pt>
                <c:pt idx="4">
                  <c:v>366.31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39968"/>
        <c:axId val="95541888"/>
      </c:lineChart>
      <c:dateAx>
        <c:axId val="9553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541888"/>
        <c:crosses val="autoZero"/>
        <c:auto val="1"/>
        <c:lblOffset val="100"/>
        <c:baseTimeUnit val="years"/>
      </c:dateAx>
      <c:valAx>
        <c:axId val="9554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53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80.400000000000006</c:v>
                </c:pt>
                <c:pt idx="1">
                  <c:v>80.150000000000006</c:v>
                </c:pt>
                <c:pt idx="2">
                  <c:v>80.3</c:v>
                </c:pt>
                <c:pt idx="3">
                  <c:v>79.599999999999994</c:v>
                </c:pt>
                <c:pt idx="4">
                  <c:v>80.7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88352"/>
        <c:axId val="95590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89.51</c:v>
                </c:pt>
                <c:pt idx="1">
                  <c:v>90.49</c:v>
                </c:pt>
                <c:pt idx="2">
                  <c:v>92.52</c:v>
                </c:pt>
                <c:pt idx="3">
                  <c:v>92.94</c:v>
                </c:pt>
                <c:pt idx="4">
                  <c:v>95.73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88352"/>
        <c:axId val="95590272"/>
      </c:lineChart>
      <c:dateAx>
        <c:axId val="95588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590272"/>
        <c:crosses val="autoZero"/>
        <c:auto val="1"/>
        <c:lblOffset val="100"/>
        <c:baseTimeUnit val="years"/>
      </c:dateAx>
      <c:valAx>
        <c:axId val="95590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588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105.25</c:v>
                </c:pt>
                <c:pt idx="1">
                  <c:v>112.85</c:v>
                </c:pt>
                <c:pt idx="2">
                  <c:v>110.31</c:v>
                </c:pt>
                <c:pt idx="3">
                  <c:v>105.76</c:v>
                </c:pt>
                <c:pt idx="4">
                  <c:v>110.37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66624"/>
        <c:axId val="9169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 formatCode="#,##0.00;&quot;△&quot;#,##0.00;&quot;-&quot;">
                  <c:v>87.26</c:v>
                </c:pt>
                <c:pt idx="3" formatCode="#,##0.00;&quot;△&quot;#,##0.00;&quot;-&quot;">
                  <c:v>85.42</c:v>
                </c:pt>
                <c:pt idx="4" formatCode="#,##0.00;&quot;△&quot;#,##0.00;&quot;-&quot;">
                  <c:v>93.04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66624"/>
        <c:axId val="91693056"/>
      </c:lineChart>
      <c:dateAx>
        <c:axId val="88266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693056"/>
        <c:crosses val="autoZero"/>
        <c:auto val="1"/>
        <c:lblOffset val="100"/>
        <c:baseTimeUnit val="years"/>
      </c:dateAx>
      <c:valAx>
        <c:axId val="9169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266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33.03</c:v>
                </c:pt>
                <c:pt idx="1">
                  <c:v>33.99</c:v>
                </c:pt>
                <c:pt idx="2">
                  <c:v>34.950000000000003</c:v>
                </c:pt>
                <c:pt idx="3">
                  <c:v>34.619999999999997</c:v>
                </c:pt>
                <c:pt idx="4">
                  <c:v>59.26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27360"/>
        <c:axId val="91729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 formatCode="#,##0.00;&quot;△&quot;#,##0.00;&quot;-&quot;">
                  <c:v>11.59</c:v>
                </c:pt>
                <c:pt idx="3" formatCode="#,##0.00;&quot;△&quot;#,##0.00;&quot;-&quot;">
                  <c:v>12.06</c:v>
                </c:pt>
                <c:pt idx="4" formatCode="#,##0.00;&quot;△&quot;#,##0.00;&quot;-&quot;">
                  <c:v>33.53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360"/>
        <c:axId val="91729280"/>
      </c:lineChart>
      <c:dateAx>
        <c:axId val="91727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729280"/>
        <c:crosses val="autoZero"/>
        <c:auto val="1"/>
        <c:lblOffset val="100"/>
        <c:baseTimeUnit val="years"/>
      </c:dateAx>
      <c:valAx>
        <c:axId val="91729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727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10.66</c:v>
                </c:pt>
                <c:pt idx="1">
                  <c:v>11.52</c:v>
                </c:pt>
                <c:pt idx="2">
                  <c:v>13.31</c:v>
                </c:pt>
                <c:pt idx="3">
                  <c:v>16.309999999999999</c:v>
                </c:pt>
                <c:pt idx="4">
                  <c:v>19.52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53504"/>
        <c:axId val="94055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 formatCode="#,##0.00;&quot;△&quot;#,##0.00;&quot;-&quot;">
                  <c:v>1.86</c:v>
                </c:pt>
                <c:pt idx="3" formatCode="#,##0.00;&quot;△&quot;#,##0.00;&quot;-&quot;">
                  <c:v>2.27</c:v>
                </c:pt>
                <c:pt idx="4" formatCode="#,##0.00;&quot;△&quot;#,##0.00;&quot;-&quot;">
                  <c:v>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53504"/>
        <c:axId val="94055424"/>
      </c:lineChart>
      <c:dateAx>
        <c:axId val="94053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055424"/>
        <c:crosses val="autoZero"/>
        <c:auto val="1"/>
        <c:lblOffset val="100"/>
        <c:baseTimeUnit val="years"/>
      </c:dateAx>
      <c:valAx>
        <c:axId val="94055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053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111.35</c:v>
                </c:pt>
                <c:pt idx="1">
                  <c:v>93.92</c:v>
                </c:pt>
                <c:pt idx="2">
                  <c:v>84.41</c:v>
                </c:pt>
                <c:pt idx="3">
                  <c:v>80.5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04192"/>
        <c:axId val="9529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 formatCode="#,##0.00;&quot;△&quot;#,##0.00;&quot;-&quot;">
                  <c:v>39.950000000000003</c:v>
                </c:pt>
                <c:pt idx="3" formatCode="#,##0.00;&quot;△&quot;#,##0.00;&quot;-&quot;">
                  <c:v>38.659999999999997</c:v>
                </c:pt>
                <c:pt idx="4" formatCode="#,##0.00;&quot;△&quot;#,##0.00;&quot;-&quot;">
                  <c:v>22.37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04192"/>
        <c:axId val="95290112"/>
      </c:lineChart>
      <c:dateAx>
        <c:axId val="94104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290112"/>
        <c:crosses val="autoZero"/>
        <c:auto val="1"/>
        <c:lblOffset val="100"/>
        <c:baseTimeUnit val="years"/>
      </c:dateAx>
      <c:valAx>
        <c:axId val="9529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104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495.93</c:v>
                </c:pt>
                <c:pt idx="1">
                  <c:v>298.31</c:v>
                </c:pt>
                <c:pt idx="2">
                  <c:v>763.75</c:v>
                </c:pt>
                <c:pt idx="3">
                  <c:v>257.8</c:v>
                </c:pt>
                <c:pt idx="4">
                  <c:v>88.79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12512"/>
        <c:axId val="9533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 formatCode="#,##0.00;&quot;△&quot;#,##0.00;&quot;-&quot;">
                  <c:v>490.99</c:v>
                </c:pt>
                <c:pt idx="3" formatCode="#,##0.00;&quot;△&quot;#,##0.00;&quot;-&quot;">
                  <c:v>367.07</c:v>
                </c:pt>
                <c:pt idx="4" formatCode="#,##0.00;&quot;△&quot;#,##0.00;&quot;-&quot;">
                  <c:v>118.27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2512"/>
        <c:axId val="95335168"/>
      </c:lineChart>
      <c:dateAx>
        <c:axId val="95312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335168"/>
        <c:crosses val="autoZero"/>
        <c:auto val="1"/>
        <c:lblOffset val="100"/>
        <c:baseTimeUnit val="years"/>
      </c:dateAx>
      <c:valAx>
        <c:axId val="95335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312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376.82</c:v>
                </c:pt>
                <c:pt idx="1">
                  <c:v>326.93</c:v>
                </c:pt>
                <c:pt idx="2">
                  <c:v>301.66000000000003</c:v>
                </c:pt>
                <c:pt idx="3">
                  <c:v>324.73</c:v>
                </c:pt>
                <c:pt idx="4">
                  <c:v>238.8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44896"/>
        <c:axId val="95379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1291.73</c:v>
                </c:pt>
                <c:pt idx="1">
                  <c:v>1211.97</c:v>
                </c:pt>
                <c:pt idx="2">
                  <c:v>987.09</c:v>
                </c:pt>
                <c:pt idx="3">
                  <c:v>904.16</c:v>
                </c:pt>
                <c:pt idx="4">
                  <c:v>641.22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44896"/>
        <c:axId val="95379840"/>
      </c:lineChart>
      <c:dateAx>
        <c:axId val="95344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379840"/>
        <c:crosses val="autoZero"/>
        <c:auto val="1"/>
        <c:lblOffset val="100"/>
        <c:baseTimeUnit val="years"/>
      </c:dateAx>
      <c:valAx>
        <c:axId val="95379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344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104.51</c:v>
                </c:pt>
                <c:pt idx="1">
                  <c:v>118.45</c:v>
                </c:pt>
                <c:pt idx="2">
                  <c:v>117.8</c:v>
                </c:pt>
                <c:pt idx="3">
                  <c:v>115.15</c:v>
                </c:pt>
                <c:pt idx="4">
                  <c:v>140.07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10048"/>
        <c:axId val="9541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63.17</c:v>
                </c:pt>
                <c:pt idx="1">
                  <c:v>64.91</c:v>
                </c:pt>
                <c:pt idx="2">
                  <c:v>66.14</c:v>
                </c:pt>
                <c:pt idx="3">
                  <c:v>69.72</c:v>
                </c:pt>
                <c:pt idx="4">
                  <c:v>71.48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10048"/>
        <c:axId val="95416320"/>
      </c:lineChart>
      <c:dateAx>
        <c:axId val="95410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416320"/>
        <c:crosses val="autoZero"/>
        <c:auto val="1"/>
        <c:lblOffset val="100"/>
        <c:baseTimeUnit val="years"/>
      </c:dateAx>
      <c:valAx>
        <c:axId val="9541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410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110.46</c:v>
                </c:pt>
                <c:pt idx="1">
                  <c:v>104.95</c:v>
                </c:pt>
                <c:pt idx="2">
                  <c:v>105.68</c:v>
                </c:pt>
                <c:pt idx="3">
                  <c:v>106.98</c:v>
                </c:pt>
                <c:pt idx="4">
                  <c:v>98.18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07584"/>
        <c:axId val="9550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146.65</c:v>
                </c:pt>
                <c:pt idx="1">
                  <c:v>149.44</c:v>
                </c:pt>
                <c:pt idx="2">
                  <c:v>153.74</c:v>
                </c:pt>
                <c:pt idx="3">
                  <c:v>150.53</c:v>
                </c:pt>
                <c:pt idx="4">
                  <c:v>170.07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07584"/>
        <c:axId val="95509504"/>
      </c:lineChart>
      <c:dateAx>
        <c:axId val="9550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509504"/>
        <c:crosses val="autoZero"/>
        <c:auto val="1"/>
        <c:lblOffset val="100"/>
        <c:baseTimeUnit val="years"/>
      </c:dateAx>
      <c:valAx>
        <c:axId val="9550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507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【86.58】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愛知県　津島市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Cb1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64450</v>
      </c>
      <c r="AM8" s="47"/>
      <c r="AN8" s="47"/>
      <c r="AO8" s="47"/>
      <c r="AP8" s="47"/>
      <c r="AQ8" s="47"/>
      <c r="AR8" s="47"/>
      <c r="AS8" s="47"/>
      <c r="AT8" s="43">
        <f>データ!S6</f>
        <v>25.09</v>
      </c>
      <c r="AU8" s="43"/>
      <c r="AV8" s="43"/>
      <c r="AW8" s="43"/>
      <c r="AX8" s="43"/>
      <c r="AY8" s="43"/>
      <c r="AZ8" s="43"/>
      <c r="BA8" s="43"/>
      <c r="BB8" s="43">
        <f>データ!T6</f>
        <v>2568.75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>
        <f>データ!N6</f>
        <v>69.040000000000006</v>
      </c>
      <c r="J10" s="43"/>
      <c r="K10" s="43"/>
      <c r="L10" s="43"/>
      <c r="M10" s="43"/>
      <c r="N10" s="43"/>
      <c r="O10" s="43"/>
      <c r="P10" s="43">
        <f>データ!O6</f>
        <v>18.2</v>
      </c>
      <c r="Q10" s="43"/>
      <c r="R10" s="43"/>
      <c r="S10" s="43"/>
      <c r="T10" s="43"/>
      <c r="U10" s="43"/>
      <c r="V10" s="43"/>
      <c r="W10" s="43">
        <f>データ!P6</f>
        <v>31.79</v>
      </c>
      <c r="X10" s="43"/>
      <c r="Y10" s="43"/>
      <c r="Z10" s="43"/>
      <c r="AA10" s="43"/>
      <c r="AB10" s="43"/>
      <c r="AC10" s="43"/>
      <c r="AD10" s="47">
        <f>データ!Q6</f>
        <v>2777</v>
      </c>
      <c r="AE10" s="47"/>
      <c r="AF10" s="47"/>
      <c r="AG10" s="47"/>
      <c r="AH10" s="47"/>
      <c r="AI10" s="47"/>
      <c r="AJ10" s="47"/>
      <c r="AK10" s="2"/>
      <c r="AL10" s="47">
        <f>データ!U6</f>
        <v>11690</v>
      </c>
      <c r="AM10" s="47"/>
      <c r="AN10" s="47"/>
      <c r="AO10" s="47"/>
      <c r="AP10" s="47"/>
      <c r="AQ10" s="47"/>
      <c r="AR10" s="47"/>
      <c r="AS10" s="47"/>
      <c r="AT10" s="43">
        <f>データ!V6</f>
        <v>1.74</v>
      </c>
      <c r="AU10" s="43"/>
      <c r="AV10" s="43"/>
      <c r="AW10" s="43"/>
      <c r="AX10" s="43"/>
      <c r="AY10" s="43"/>
      <c r="AZ10" s="43"/>
      <c r="BA10" s="43"/>
      <c r="BB10" s="43">
        <f>データ!W6</f>
        <v>6718.39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107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232084</v>
      </c>
      <c r="D6" s="31">
        <f t="shared" si="3"/>
        <v>46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愛知県　津島市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Cb1</v>
      </c>
      <c r="M6" s="32" t="str">
        <f t="shared" si="3"/>
        <v>-</v>
      </c>
      <c r="N6" s="32">
        <f t="shared" si="3"/>
        <v>69.040000000000006</v>
      </c>
      <c r="O6" s="32">
        <f t="shared" si="3"/>
        <v>18.2</v>
      </c>
      <c r="P6" s="32">
        <f t="shared" si="3"/>
        <v>31.79</v>
      </c>
      <c r="Q6" s="32">
        <f t="shared" si="3"/>
        <v>2777</v>
      </c>
      <c r="R6" s="32">
        <f t="shared" si="3"/>
        <v>64450</v>
      </c>
      <c r="S6" s="32">
        <f t="shared" si="3"/>
        <v>25.09</v>
      </c>
      <c r="T6" s="32">
        <f t="shared" si="3"/>
        <v>2568.75</v>
      </c>
      <c r="U6" s="32">
        <f t="shared" si="3"/>
        <v>11690</v>
      </c>
      <c r="V6" s="32">
        <f t="shared" si="3"/>
        <v>1.74</v>
      </c>
      <c r="W6" s="32">
        <f t="shared" si="3"/>
        <v>6718.39</v>
      </c>
      <c r="X6" s="33">
        <f>IF(X7="",NA(),X7)</f>
        <v>105.25</v>
      </c>
      <c r="Y6" s="33">
        <f t="shared" ref="Y6:AG6" si="4">IF(Y7="",NA(),Y7)</f>
        <v>112.85</v>
      </c>
      <c r="Z6" s="33">
        <f t="shared" si="4"/>
        <v>110.31</v>
      </c>
      <c r="AA6" s="33">
        <f t="shared" si="4"/>
        <v>105.76</v>
      </c>
      <c r="AB6" s="33">
        <f t="shared" si="4"/>
        <v>110.37</v>
      </c>
      <c r="AC6" s="32" t="e">
        <f t="shared" si="4"/>
        <v>#N/A</v>
      </c>
      <c r="AD6" s="32" t="e">
        <f t="shared" si="4"/>
        <v>#N/A</v>
      </c>
      <c r="AE6" s="33">
        <f t="shared" si="4"/>
        <v>87.26</v>
      </c>
      <c r="AF6" s="33">
        <f t="shared" si="4"/>
        <v>85.42</v>
      </c>
      <c r="AG6" s="33">
        <f t="shared" si="4"/>
        <v>93.04</v>
      </c>
      <c r="AH6" s="32" t="str">
        <f>IF(AH7="","",IF(AH7="-","【-】","【"&amp;SUBSTITUTE(TEXT(AH7,"#,##0.00"),"-","△")&amp;"】"))</f>
        <v>【107.74】</v>
      </c>
      <c r="AI6" s="33">
        <f>IF(AI7="",NA(),AI7)</f>
        <v>111.35</v>
      </c>
      <c r="AJ6" s="33">
        <f t="shared" ref="AJ6:AR6" si="5">IF(AJ7="",NA(),AJ7)</f>
        <v>93.92</v>
      </c>
      <c r="AK6" s="33">
        <f t="shared" si="5"/>
        <v>84.41</v>
      </c>
      <c r="AL6" s="33">
        <f t="shared" si="5"/>
        <v>80.5</v>
      </c>
      <c r="AM6" s="32">
        <f t="shared" si="5"/>
        <v>0</v>
      </c>
      <c r="AN6" s="32" t="e">
        <f t="shared" si="5"/>
        <v>#N/A</v>
      </c>
      <c r="AO6" s="32" t="e">
        <f t="shared" si="5"/>
        <v>#N/A</v>
      </c>
      <c r="AP6" s="33">
        <f t="shared" si="5"/>
        <v>39.950000000000003</v>
      </c>
      <c r="AQ6" s="33">
        <f t="shared" si="5"/>
        <v>38.659999999999997</v>
      </c>
      <c r="AR6" s="33">
        <f t="shared" si="5"/>
        <v>22.37</v>
      </c>
      <c r="AS6" s="32" t="str">
        <f>IF(AS7="","",IF(AS7="-","【-】","【"&amp;SUBSTITUTE(TEXT(AS7,"#,##0.00"),"-","△")&amp;"】"))</f>
        <v>【4.71】</v>
      </c>
      <c r="AT6" s="33">
        <f>IF(AT7="",NA(),AT7)</f>
        <v>495.93</v>
      </c>
      <c r="AU6" s="33">
        <f t="shared" ref="AU6:BC6" si="6">IF(AU7="",NA(),AU7)</f>
        <v>298.31</v>
      </c>
      <c r="AV6" s="33">
        <f t="shared" si="6"/>
        <v>763.75</v>
      </c>
      <c r="AW6" s="33">
        <f t="shared" si="6"/>
        <v>257.8</v>
      </c>
      <c r="AX6" s="33">
        <f t="shared" si="6"/>
        <v>88.79</v>
      </c>
      <c r="AY6" s="32" t="e">
        <f t="shared" si="6"/>
        <v>#N/A</v>
      </c>
      <c r="AZ6" s="32" t="e">
        <f t="shared" si="6"/>
        <v>#N/A</v>
      </c>
      <c r="BA6" s="33">
        <f t="shared" si="6"/>
        <v>490.99</v>
      </c>
      <c r="BB6" s="33">
        <f t="shared" si="6"/>
        <v>367.07</v>
      </c>
      <c r="BC6" s="33">
        <f t="shared" si="6"/>
        <v>118.27</v>
      </c>
      <c r="BD6" s="32" t="str">
        <f>IF(BD7="","",IF(BD7="-","【-】","【"&amp;SUBSTITUTE(TEXT(BD7,"#,##0.00"),"-","△")&amp;"】"))</f>
        <v>【56.46】</v>
      </c>
      <c r="BE6" s="33">
        <f>IF(BE7="",NA(),BE7)</f>
        <v>376.82</v>
      </c>
      <c r="BF6" s="33">
        <f t="shared" ref="BF6:BN6" si="7">IF(BF7="",NA(),BF7)</f>
        <v>326.93</v>
      </c>
      <c r="BG6" s="33">
        <f t="shared" si="7"/>
        <v>301.66000000000003</v>
      </c>
      <c r="BH6" s="33">
        <f t="shared" si="7"/>
        <v>324.73</v>
      </c>
      <c r="BI6" s="33">
        <f t="shared" si="7"/>
        <v>238.8</v>
      </c>
      <c r="BJ6" s="33">
        <f t="shared" si="7"/>
        <v>1291.73</v>
      </c>
      <c r="BK6" s="33">
        <f t="shared" si="7"/>
        <v>1211.97</v>
      </c>
      <c r="BL6" s="33">
        <f t="shared" si="7"/>
        <v>987.09</v>
      </c>
      <c r="BM6" s="33">
        <f t="shared" si="7"/>
        <v>904.16</v>
      </c>
      <c r="BN6" s="33">
        <f t="shared" si="7"/>
        <v>641.22</v>
      </c>
      <c r="BO6" s="32" t="str">
        <f>IF(BO7="","",IF(BO7="-","【-】","【"&amp;SUBSTITUTE(TEXT(BO7,"#,##0.00"),"-","△")&amp;"】"))</f>
        <v>【776.35】</v>
      </c>
      <c r="BP6" s="33">
        <f>IF(BP7="",NA(),BP7)</f>
        <v>104.51</v>
      </c>
      <c r="BQ6" s="33">
        <f t="shared" ref="BQ6:BY6" si="8">IF(BQ7="",NA(),BQ7)</f>
        <v>118.45</v>
      </c>
      <c r="BR6" s="33">
        <f t="shared" si="8"/>
        <v>117.8</v>
      </c>
      <c r="BS6" s="33">
        <f t="shared" si="8"/>
        <v>115.15</v>
      </c>
      <c r="BT6" s="33">
        <f t="shared" si="8"/>
        <v>140.07</v>
      </c>
      <c r="BU6" s="33">
        <f t="shared" si="8"/>
        <v>63.17</v>
      </c>
      <c r="BV6" s="33">
        <f t="shared" si="8"/>
        <v>64.91</v>
      </c>
      <c r="BW6" s="33">
        <f t="shared" si="8"/>
        <v>66.14</v>
      </c>
      <c r="BX6" s="33">
        <f t="shared" si="8"/>
        <v>69.72</v>
      </c>
      <c r="BY6" s="33">
        <f t="shared" si="8"/>
        <v>71.48</v>
      </c>
      <c r="BZ6" s="32" t="str">
        <f>IF(BZ7="","",IF(BZ7="-","【-】","【"&amp;SUBSTITUTE(TEXT(BZ7,"#,##0.00"),"-","△")&amp;"】"))</f>
        <v>【96.57】</v>
      </c>
      <c r="CA6" s="33">
        <f>IF(CA7="",NA(),CA7)</f>
        <v>110.46</v>
      </c>
      <c r="CB6" s="33">
        <f t="shared" ref="CB6:CJ6" si="9">IF(CB7="",NA(),CB7)</f>
        <v>104.95</v>
      </c>
      <c r="CC6" s="33">
        <f t="shared" si="9"/>
        <v>105.68</v>
      </c>
      <c r="CD6" s="33">
        <f t="shared" si="9"/>
        <v>106.98</v>
      </c>
      <c r="CE6" s="33">
        <f t="shared" si="9"/>
        <v>98.18</v>
      </c>
      <c r="CF6" s="33">
        <f t="shared" si="9"/>
        <v>146.65</v>
      </c>
      <c r="CG6" s="33">
        <f t="shared" si="9"/>
        <v>149.44</v>
      </c>
      <c r="CH6" s="33">
        <f t="shared" si="9"/>
        <v>153.74</v>
      </c>
      <c r="CI6" s="33">
        <f t="shared" si="9"/>
        <v>150.53</v>
      </c>
      <c r="CJ6" s="33">
        <f t="shared" si="9"/>
        <v>170.07</v>
      </c>
      <c r="CK6" s="32" t="str">
        <f>IF(CK7="","",IF(CK7="-","【-】","【"&amp;SUBSTITUTE(TEXT(CK7,"#,##0.00"),"-","△")&amp;"】"))</f>
        <v>【142.28】</v>
      </c>
      <c r="CL6" s="33">
        <f>IF(CL7="",NA(),CL7)</f>
        <v>46.27</v>
      </c>
      <c r="CM6" s="33">
        <f t="shared" ref="CM6:CU6" si="10">IF(CM7="",NA(),CM7)</f>
        <v>72.180000000000007</v>
      </c>
      <c r="CN6" s="33">
        <f t="shared" si="10"/>
        <v>73.569999999999993</v>
      </c>
      <c r="CO6" s="33">
        <f t="shared" si="10"/>
        <v>67.42</v>
      </c>
      <c r="CP6" s="33">
        <f t="shared" si="10"/>
        <v>62.16</v>
      </c>
      <c r="CQ6" s="33">
        <f t="shared" si="10"/>
        <v>96.71</v>
      </c>
      <c r="CR6" s="33">
        <f t="shared" si="10"/>
        <v>108.99</v>
      </c>
      <c r="CS6" s="33">
        <f t="shared" si="10"/>
        <v>123.29</v>
      </c>
      <c r="CT6" s="33">
        <f t="shared" si="10"/>
        <v>121.81</v>
      </c>
      <c r="CU6" s="33">
        <f t="shared" si="10"/>
        <v>366.31</v>
      </c>
      <c r="CV6" s="32" t="str">
        <f>IF(CV7="","",IF(CV7="-","【-】","【"&amp;SUBSTITUTE(TEXT(CV7,"#,##0.00"),"-","△")&amp;"】"))</f>
        <v>【86.58】</v>
      </c>
      <c r="CW6" s="33">
        <f>IF(CW7="",NA(),CW7)</f>
        <v>80.400000000000006</v>
      </c>
      <c r="CX6" s="33">
        <f t="shared" ref="CX6:DF6" si="11">IF(CX7="",NA(),CX7)</f>
        <v>80.150000000000006</v>
      </c>
      <c r="CY6" s="33">
        <f t="shared" si="11"/>
        <v>80.3</v>
      </c>
      <c r="CZ6" s="33">
        <f t="shared" si="11"/>
        <v>79.599999999999994</v>
      </c>
      <c r="DA6" s="33">
        <f t="shared" si="11"/>
        <v>80.7</v>
      </c>
      <c r="DB6" s="33">
        <f t="shared" si="11"/>
        <v>89.51</v>
      </c>
      <c r="DC6" s="33">
        <f t="shared" si="11"/>
        <v>90.49</v>
      </c>
      <c r="DD6" s="33">
        <f t="shared" si="11"/>
        <v>92.52</v>
      </c>
      <c r="DE6" s="33">
        <f t="shared" si="11"/>
        <v>92.94</v>
      </c>
      <c r="DF6" s="33">
        <f t="shared" si="11"/>
        <v>95.73</v>
      </c>
      <c r="DG6" s="32" t="str">
        <f>IF(DG7="","",IF(DG7="-","【-】","【"&amp;SUBSTITUTE(TEXT(DG7,"#,##0.00"),"-","△")&amp;"】"))</f>
        <v>【94.57】</v>
      </c>
      <c r="DH6" s="33">
        <f>IF(DH7="",NA(),DH7)</f>
        <v>33.03</v>
      </c>
      <c r="DI6" s="33">
        <f t="shared" ref="DI6:DQ6" si="12">IF(DI7="",NA(),DI7)</f>
        <v>33.99</v>
      </c>
      <c r="DJ6" s="33">
        <f t="shared" si="12"/>
        <v>34.950000000000003</v>
      </c>
      <c r="DK6" s="33">
        <f t="shared" si="12"/>
        <v>34.619999999999997</v>
      </c>
      <c r="DL6" s="33">
        <f t="shared" si="12"/>
        <v>59.26</v>
      </c>
      <c r="DM6" s="32" t="e">
        <f t="shared" si="12"/>
        <v>#N/A</v>
      </c>
      <c r="DN6" s="32" t="e">
        <f t="shared" si="12"/>
        <v>#N/A</v>
      </c>
      <c r="DO6" s="33">
        <f t="shared" si="12"/>
        <v>11.59</v>
      </c>
      <c r="DP6" s="33">
        <f t="shared" si="12"/>
        <v>12.06</v>
      </c>
      <c r="DQ6" s="33">
        <f t="shared" si="12"/>
        <v>33.53</v>
      </c>
      <c r="DR6" s="32" t="str">
        <f>IF(DR7="","",IF(DR7="-","【-】","【"&amp;SUBSTITUTE(TEXT(DR7,"#,##0.00"),"-","△")&amp;"】"))</f>
        <v>【36.27】</v>
      </c>
      <c r="DS6" s="33">
        <f>IF(DS7="",NA(),DS7)</f>
        <v>10.66</v>
      </c>
      <c r="DT6" s="33">
        <f t="shared" ref="DT6:EB6" si="13">IF(DT7="",NA(),DT7)</f>
        <v>11.52</v>
      </c>
      <c r="DU6" s="33">
        <f t="shared" si="13"/>
        <v>13.31</v>
      </c>
      <c r="DV6" s="33">
        <f t="shared" si="13"/>
        <v>16.309999999999999</v>
      </c>
      <c r="DW6" s="33">
        <f t="shared" si="13"/>
        <v>19.52</v>
      </c>
      <c r="DX6" s="32" t="e">
        <f t="shared" si="13"/>
        <v>#N/A</v>
      </c>
      <c r="DY6" s="32" t="e">
        <f t="shared" si="13"/>
        <v>#N/A</v>
      </c>
      <c r="DZ6" s="33">
        <f t="shared" si="13"/>
        <v>1.86</v>
      </c>
      <c r="EA6" s="33">
        <f t="shared" si="13"/>
        <v>2.27</v>
      </c>
      <c r="EB6" s="33">
        <f t="shared" si="13"/>
        <v>1.86</v>
      </c>
      <c r="EC6" s="32" t="str">
        <f>IF(EC7="","",IF(EC7="-","【-】","【"&amp;SUBSTITUTE(TEXT(EC7,"#,##0.00"),"-","△")&amp;"】"))</f>
        <v>【4.35】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3">
        <f t="shared" si="14"/>
        <v>0.34</v>
      </c>
      <c r="EI6" s="33">
        <f t="shared" si="14"/>
        <v>0.39</v>
      </c>
      <c r="EJ6" s="33">
        <f t="shared" si="14"/>
        <v>0.15</v>
      </c>
      <c r="EK6" s="33">
        <f t="shared" si="14"/>
        <v>0.09</v>
      </c>
      <c r="EL6" s="33">
        <f t="shared" si="14"/>
        <v>0.19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【0.17】</v>
      </c>
    </row>
    <row r="7" spans="1:147" s="34" customFormat="1">
      <c r="A7" s="26"/>
      <c r="B7" s="35">
        <v>2014</v>
      </c>
      <c r="C7" s="35">
        <v>232084</v>
      </c>
      <c r="D7" s="35">
        <v>46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69.040000000000006</v>
      </c>
      <c r="O7" s="36">
        <v>18.2</v>
      </c>
      <c r="P7" s="36">
        <v>31.79</v>
      </c>
      <c r="Q7" s="36">
        <v>2777</v>
      </c>
      <c r="R7" s="36">
        <v>64450</v>
      </c>
      <c r="S7" s="36">
        <v>25.09</v>
      </c>
      <c r="T7" s="36">
        <v>2568.75</v>
      </c>
      <c r="U7" s="36">
        <v>11690</v>
      </c>
      <c r="V7" s="36">
        <v>1.74</v>
      </c>
      <c r="W7" s="36">
        <v>6718.39</v>
      </c>
      <c r="X7" s="36">
        <v>105.25</v>
      </c>
      <c r="Y7" s="36">
        <v>112.85</v>
      </c>
      <c r="Z7" s="36">
        <v>110.31</v>
      </c>
      <c r="AA7" s="36">
        <v>105.76</v>
      </c>
      <c r="AB7" s="36">
        <v>110.37</v>
      </c>
      <c r="AC7" s="36"/>
      <c r="AD7" s="36"/>
      <c r="AE7" s="36">
        <v>87.26</v>
      </c>
      <c r="AF7" s="36">
        <v>85.42</v>
      </c>
      <c r="AG7" s="36">
        <v>93.04</v>
      </c>
      <c r="AH7" s="36">
        <v>107.74</v>
      </c>
      <c r="AI7" s="36">
        <v>111.35</v>
      </c>
      <c r="AJ7" s="36">
        <v>93.92</v>
      </c>
      <c r="AK7" s="36">
        <v>84.41</v>
      </c>
      <c r="AL7" s="36">
        <v>80.5</v>
      </c>
      <c r="AM7" s="36">
        <v>0</v>
      </c>
      <c r="AN7" s="36"/>
      <c r="AO7" s="36"/>
      <c r="AP7" s="36">
        <v>39.950000000000003</v>
      </c>
      <c r="AQ7" s="36">
        <v>38.659999999999997</v>
      </c>
      <c r="AR7" s="36">
        <v>22.37</v>
      </c>
      <c r="AS7" s="36">
        <v>4.71</v>
      </c>
      <c r="AT7" s="36">
        <v>495.93</v>
      </c>
      <c r="AU7" s="36">
        <v>298.31</v>
      </c>
      <c r="AV7" s="36">
        <v>763.75</v>
      </c>
      <c r="AW7" s="36">
        <v>257.8</v>
      </c>
      <c r="AX7" s="36">
        <v>88.79</v>
      </c>
      <c r="AY7" s="36"/>
      <c r="AZ7" s="36"/>
      <c r="BA7" s="36">
        <v>490.99</v>
      </c>
      <c r="BB7" s="36">
        <v>367.07</v>
      </c>
      <c r="BC7" s="36">
        <v>118.27</v>
      </c>
      <c r="BD7" s="36">
        <v>56.46</v>
      </c>
      <c r="BE7" s="36">
        <v>376.82</v>
      </c>
      <c r="BF7" s="36">
        <v>326.93</v>
      </c>
      <c r="BG7" s="36">
        <v>301.66000000000003</v>
      </c>
      <c r="BH7" s="36">
        <v>324.73</v>
      </c>
      <c r="BI7" s="36">
        <v>238.8</v>
      </c>
      <c r="BJ7" s="36">
        <v>1291.73</v>
      </c>
      <c r="BK7" s="36">
        <v>1211.97</v>
      </c>
      <c r="BL7" s="36">
        <v>987.09</v>
      </c>
      <c r="BM7" s="36">
        <v>904.16</v>
      </c>
      <c r="BN7" s="36">
        <v>641.22</v>
      </c>
      <c r="BO7" s="36">
        <v>776.35</v>
      </c>
      <c r="BP7" s="36">
        <v>104.51</v>
      </c>
      <c r="BQ7" s="36">
        <v>118.45</v>
      </c>
      <c r="BR7" s="36">
        <v>117.8</v>
      </c>
      <c r="BS7" s="36">
        <v>115.15</v>
      </c>
      <c r="BT7" s="36">
        <v>140.07</v>
      </c>
      <c r="BU7" s="36">
        <v>63.17</v>
      </c>
      <c r="BV7" s="36">
        <v>64.91</v>
      </c>
      <c r="BW7" s="36">
        <v>66.14</v>
      </c>
      <c r="BX7" s="36">
        <v>69.72</v>
      </c>
      <c r="BY7" s="36">
        <v>71.48</v>
      </c>
      <c r="BZ7" s="36">
        <v>96.57</v>
      </c>
      <c r="CA7" s="36">
        <v>110.46</v>
      </c>
      <c r="CB7" s="36">
        <v>104.95</v>
      </c>
      <c r="CC7" s="36">
        <v>105.68</v>
      </c>
      <c r="CD7" s="36">
        <v>106.98</v>
      </c>
      <c r="CE7" s="36">
        <v>98.18</v>
      </c>
      <c r="CF7" s="36">
        <v>146.65</v>
      </c>
      <c r="CG7" s="36">
        <v>149.44</v>
      </c>
      <c r="CH7" s="36">
        <v>153.74</v>
      </c>
      <c r="CI7" s="36">
        <v>150.53</v>
      </c>
      <c r="CJ7" s="36">
        <v>170.07</v>
      </c>
      <c r="CK7" s="36">
        <v>142.28</v>
      </c>
      <c r="CL7" s="36">
        <v>46.27</v>
      </c>
      <c r="CM7" s="36">
        <v>72.180000000000007</v>
      </c>
      <c r="CN7" s="36">
        <v>73.569999999999993</v>
      </c>
      <c r="CO7" s="36">
        <v>67.42</v>
      </c>
      <c r="CP7" s="36">
        <v>62.16</v>
      </c>
      <c r="CQ7" s="36">
        <v>96.71</v>
      </c>
      <c r="CR7" s="36">
        <v>108.99</v>
      </c>
      <c r="CS7" s="36">
        <v>123.29</v>
      </c>
      <c r="CT7" s="36">
        <v>121.81</v>
      </c>
      <c r="CU7" s="36">
        <v>366.31</v>
      </c>
      <c r="CV7" s="36">
        <v>86.58</v>
      </c>
      <c r="CW7" s="36">
        <v>80.400000000000006</v>
      </c>
      <c r="CX7" s="36">
        <v>80.150000000000006</v>
      </c>
      <c r="CY7" s="36">
        <v>80.3</v>
      </c>
      <c r="CZ7" s="36">
        <v>79.599999999999994</v>
      </c>
      <c r="DA7" s="36">
        <v>80.7</v>
      </c>
      <c r="DB7" s="36">
        <v>89.51</v>
      </c>
      <c r="DC7" s="36">
        <v>90.49</v>
      </c>
      <c r="DD7" s="36">
        <v>92.52</v>
      </c>
      <c r="DE7" s="36">
        <v>92.94</v>
      </c>
      <c r="DF7" s="36">
        <v>95.73</v>
      </c>
      <c r="DG7" s="36">
        <v>94.57</v>
      </c>
      <c r="DH7" s="36">
        <v>33.03</v>
      </c>
      <c r="DI7" s="36">
        <v>33.99</v>
      </c>
      <c r="DJ7" s="36">
        <v>34.950000000000003</v>
      </c>
      <c r="DK7" s="36">
        <v>34.619999999999997</v>
      </c>
      <c r="DL7" s="36">
        <v>59.26</v>
      </c>
      <c r="DM7" s="36"/>
      <c r="DN7" s="36"/>
      <c r="DO7" s="36">
        <v>11.59</v>
      </c>
      <c r="DP7" s="36">
        <v>12.06</v>
      </c>
      <c r="DQ7" s="36">
        <v>33.53</v>
      </c>
      <c r="DR7" s="36">
        <v>36.270000000000003</v>
      </c>
      <c r="DS7" s="36">
        <v>10.66</v>
      </c>
      <c r="DT7" s="36">
        <v>11.52</v>
      </c>
      <c r="DU7" s="36">
        <v>13.31</v>
      </c>
      <c r="DV7" s="36">
        <v>16.309999999999999</v>
      </c>
      <c r="DW7" s="36">
        <v>19.52</v>
      </c>
      <c r="DX7" s="36"/>
      <c r="DY7" s="36"/>
      <c r="DZ7" s="36">
        <v>1.86</v>
      </c>
      <c r="EA7" s="36">
        <v>2.27</v>
      </c>
      <c r="EB7" s="36">
        <v>1.86</v>
      </c>
      <c r="EC7" s="36">
        <v>4.3499999999999996</v>
      </c>
      <c r="ED7" s="36">
        <v>0</v>
      </c>
      <c r="EE7" s="36">
        <v>0</v>
      </c>
      <c r="EF7" s="36">
        <v>0</v>
      </c>
      <c r="EG7" s="36">
        <v>0</v>
      </c>
      <c r="EH7" s="36">
        <v>0.34</v>
      </c>
      <c r="EI7" s="36">
        <v>0.39</v>
      </c>
      <c r="EJ7" s="36">
        <v>0.15</v>
      </c>
      <c r="EK7" s="36">
        <v>0.09</v>
      </c>
      <c r="EL7" s="36">
        <v>0.19</v>
      </c>
      <c r="EM7" s="36">
        <v>7.0000000000000007E-2</v>
      </c>
      <c r="EN7" s="36">
        <v>0.17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2016-01-28T07:37:38Z</cp:lastPrinted>
  <dcterms:created xsi:type="dcterms:W3CDTF">2016-01-14T10:24:58Z</dcterms:created>
  <dcterms:modified xsi:type="dcterms:W3CDTF">2016-02-25T04:18:01Z</dcterms:modified>
</cp:coreProperties>
</file>