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105" yWindow="-15" windowWidth="5400" windowHeight="26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R10" i="4" s="1"/>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<sst xmlns="http://schemas.openxmlformats.org/spreadsheetml/2006/main" count="217" uniqueCount="107">
  <si>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</si>
  <si>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</si>
  <si>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</si>
  <si>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</si>
  <si>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</si>
  <si>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</si>
  <si>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</si>
  <si>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</si>
  <si>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</si>
  <si>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</si>
  <si>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</si>
  <si>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</si>
  <si>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</si>
  <si>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</si>
  <si>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</si>
  <si>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</si>
  <si>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</si>
  <si>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</si>
  <si>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</si>
  <si>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</si>
  <si>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</si>
  <si>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</si>
  <si>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</si>
  <si>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</si>
  <si>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</si>
  <si>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</si>
  <si>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</si>
  <si>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</si>
  <si>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</si>
  <si>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</si>
  <si>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</si>
  <si>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</si>
  <si>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</si>
  <si>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</si>
  <si>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</si>
  <si>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</si>
  <si>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</si>
  <si>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</si>
  <si>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</si>
  <si>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</si>
  <si>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</si>
  <si>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</si>
  <si>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</si>
  <si>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</si>
  <si>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</si>
  <si>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</si>
  <si>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</si>
  <si>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</si>
  <si>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</si>
  <si>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</si>
  <si>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</si>
  <si>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</si>
  <si>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</si>
  <si>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</si>
  <si>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</si>
  <si>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</si>
  <si>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</si>
  <si>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</si>
  <si>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</si>
  <si>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</si>
  <si>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</si>
  <si>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</si>
  <si>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</si>
  <si>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</si>
  <si>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</si>
  <si>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</si>
  <si>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</si>
  <si>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</si>
  <si>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</si>
  <si>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</si>
  <si>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</si>
  <si>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</si>
  <si>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</si>
  <si>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</si>
  <si>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</si>
  <si>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</si>
  <si>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</si>
  <si>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</si>
  <si>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</si>
  <si>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</si>
  <si>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</si>
  <si>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</si>
  <si>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</si>
  <si>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</si>
  <si>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</si>
  <si>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</si>
  <si>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</si>
  <si>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</si>
  <si>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</si>
  <si>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</si>
  <si>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</si>
  <si>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</si>
  <si>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</si>
  <si>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碧南市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</si>
  <si>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</si>
  <si>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</si>
  <si>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</si>
  <si>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</si>
  <si>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</si>
  <si>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</si>
  <si>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</si>
  <si>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</si>
  <si>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</si>
  <si>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</si>
  <si>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単年度収支を表す経常収支比率は100％以上で推移している。これは有収水量1㎥当たりに要する経費（給水原価）が低く、また効率的に有収水量が収益に反映（有収率）されていることが要因である。累積欠損金がなく、料金回収率も類似団体及び全国平均を大きく上回っている。短期的な債務に対する支払能力を表す流動比率、企業債残高の規模を表す企業債残高対給水収益比率は、全国的に見ても高い水準で推移している。このことからも経営の健全性は十分保たれており、引き続き現状を維持する必要がある。
　施設の利用状況や適正規模を表す施設利用率は、類似団体、全国平均ともに下回っているため、今後の水需要の動向を慎重に見極めたうえでの施設規模の見直しを含めた効率的な運営計画を検討する必要がある。</t>
    <phoneticPr fontId="4"/>
  </si>
  <si>
    <t xml:space="preserve">  上述分析のとおり、現時点では経営の健全性・効率性は概ね確保されているが、人口減少に伴う給水収益の減少や、迫り来る水道施設の老朽化対策など、厳しい状況が予想され課題は山積である。今後も水の安定供給確保のために、計画的な施設の整備や震災対策を進めていく必要があり、碧南市水道ビジョンの施策目標でもある「安全・安心を未来へつなぐ」水道を構築すべく、経営分析を有効に活用しながら経営・資産等の状況の正確な把握に努めたい。</t>
    <phoneticPr fontId="4"/>
  </si>
  <si>
    <t xml:space="preserve">  管路更新率は、類似団体、全国平均を大きく上回り、管路経年化率は大きく下回っている。これは、幹線配水管震災対策事業を推進するとともに、老朽管の布設替えを計画的に実施してきたことが要因であり、資産の老朽化度合を表す有形固定資産減価償却率が類似団体及び全国平均を下回っているのはこのためである。今後も財源の確保や経営に与える影響等を踏まえながら計画的な実施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</si>
</sst>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1.1599999999999999</c:v>
                </c:pt>
                <c:pt idx="1">
                  <c:v>1.42</c:v>
                </c:pt>
                <c:pt idx="2">
                  <c:v>0.93</c:v>
                </c:pt>
                <c:pt idx="3">
                  <c:v>1.44</c:v>
                </c:pt>
                <c:pt idx="4">
                  <c:v>1.28</c:v>
                </c:pt>
              </c:numCache>
            </c:numRef>
          </c:val>
        </c:ser>
        <c:dLbls>
          <c:showLegendKey val="0"/>
          <c:showVal val="0"/>
          <c:showCatName val="0"/>
          <c:showSerName val="0"/>
          <c:showPercent val="0"/>
          <c:showBubbleSize val="0"/>
        </c:dLbls>
        <c:gapWidth val="150"/>
        <c:axId val="159031680"/>
        <c:axId val="1590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59031680"/>
        <c:axId val="159033600"/>
      </c:lineChart>
      <c:dateAx>
        <c:axId val="159031680"/>
        <c:scaling>
          <c:orientation val="minMax"/>
        </c:scaling>
        <c:delete val="1"/>
        <c:axPos val="b"/>
        <c:numFmt formatCode="ge" sourceLinked="1"/>
        <c:majorTickMark val="none"/>
        <c:minorTickMark val="none"/>
        <c:tickLblPos val="none"/>
        <c:crossAx val="159033600"/>
        <c:crosses val="autoZero"/>
        <c:auto val="1"/>
        <c:lblOffset val="100"/>
        <c:baseTimeUnit val="years"/>
      </c:dateAx>
      <c:valAx>
        <c:axId val="1590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56.8</c:v>
                </c:pt>
                <c:pt idx="1">
                  <c:v>56.53</c:v>
                </c:pt>
                <c:pt idx="2">
                  <c:v>56.56</c:v>
                </c:pt>
                <c:pt idx="3">
                  <c:v>56.65</c:v>
                </c:pt>
                <c:pt idx="4">
                  <c:v>55.98</c:v>
                </c:pt>
              </c:numCache>
            </c:numRef>
          </c:val>
        </c:ser>
        <c:dLbls>
          <c:showLegendKey val="0"/>
          <c:showVal val="0"/>
          <c:showCatName val="0"/>
          <c:showSerName val="0"/>
          <c:showPercent val="0"/>
          <c:showBubbleSize val="0"/>
        </c:dLbls>
        <c:gapWidth val="150"/>
        <c:axId val="164758272"/>
        <c:axId val="1647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64758272"/>
        <c:axId val="164760192"/>
      </c:lineChart>
      <c:dateAx>
        <c:axId val="164758272"/>
        <c:scaling>
          <c:orientation val="minMax"/>
        </c:scaling>
        <c:delete val="1"/>
        <c:axPos val="b"/>
        <c:numFmt formatCode="ge" sourceLinked="1"/>
        <c:majorTickMark val="none"/>
        <c:minorTickMark val="none"/>
        <c:tickLblPos val="none"/>
        <c:crossAx val="164760192"/>
        <c:crosses val="autoZero"/>
        <c:auto val="1"/>
        <c:lblOffset val="100"/>
        <c:baseTimeUnit val="years"/>
      </c:dateAx>
      <c:valAx>
        <c:axId val="1647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94.76</c:v>
                </c:pt>
                <c:pt idx="1">
                  <c:v>93.79</c:v>
                </c:pt>
                <c:pt idx="2">
                  <c:v>93.79</c:v>
                </c:pt>
                <c:pt idx="3">
                  <c:v>93.38</c:v>
                </c:pt>
                <c:pt idx="4">
                  <c:v>92.97</c:v>
                </c:pt>
              </c:numCache>
            </c:numRef>
          </c:val>
        </c:ser>
        <c:dLbls>
          <c:showLegendKey val="0"/>
          <c:showVal val="0"/>
          <c:showCatName val="0"/>
          <c:showSerName val="0"/>
          <c:showPercent val="0"/>
          <c:showBubbleSize val="0"/>
        </c:dLbls>
        <c:gapWidth val="150"/>
        <c:axId val="164794752"/>
        <c:axId val="1647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64794752"/>
        <c:axId val="164796672"/>
      </c:lineChart>
      <c:dateAx>
        <c:axId val="164794752"/>
        <c:scaling>
          <c:orientation val="minMax"/>
        </c:scaling>
        <c:delete val="1"/>
        <c:axPos val="b"/>
        <c:numFmt formatCode="ge" sourceLinked="1"/>
        <c:majorTickMark val="none"/>
        <c:minorTickMark val="none"/>
        <c:tickLblPos val="none"/>
        <c:crossAx val="164796672"/>
        <c:crosses val="autoZero"/>
        <c:auto val="1"/>
        <c:lblOffset val="100"/>
        <c:baseTimeUnit val="years"/>
      </c:dateAx>
      <c:valAx>
        <c:axId val="1647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102.5</c:v>
                </c:pt>
                <c:pt idx="1">
                  <c:v>100.65</c:v>
                </c:pt>
                <c:pt idx="2">
                  <c:v>101.79</c:v>
                </c:pt>
                <c:pt idx="3">
                  <c:v>101.36</c:v>
                </c:pt>
                <c:pt idx="4">
                  <c:v>113.67</c:v>
                </c:pt>
              </c:numCache>
            </c:numRef>
          </c:val>
        </c:ser>
        <c:dLbls>
          <c:showLegendKey val="0"/>
          <c:showVal val="0"/>
          <c:showCatName val="0"/>
          <c:showSerName val="0"/>
          <c:showPercent val="0"/>
          <c:showBubbleSize val="0"/>
        </c:dLbls>
        <c:gapWidth val="150"/>
        <c:axId val="158953472"/>
        <c:axId val="1589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58953472"/>
        <c:axId val="158955392"/>
      </c:lineChart>
      <c:dateAx>
        <c:axId val="158953472"/>
        <c:scaling>
          <c:orientation val="minMax"/>
        </c:scaling>
        <c:delete val="1"/>
        <c:axPos val="b"/>
        <c:numFmt formatCode="ge" sourceLinked="1"/>
        <c:majorTickMark val="none"/>
        <c:minorTickMark val="none"/>
        <c:tickLblPos val="none"/>
        <c:crossAx val="158955392"/>
        <c:crosses val="autoZero"/>
        <c:auto val="1"/>
        <c:lblOffset val="100"/>
        <c:baseTimeUnit val="years"/>
      </c:dateAx>
      <c:valAx>
        <c:axId val="158955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9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39.94</c:v>
                </c:pt>
                <c:pt idx="1">
                  <c:v>40.36</c:v>
                </c:pt>
                <c:pt idx="2">
                  <c:v>41.06</c:v>
                </c:pt>
                <c:pt idx="3">
                  <c:v>41.76</c:v>
                </c:pt>
                <c:pt idx="4">
                  <c:v>42.38</c:v>
                </c:pt>
              </c:numCache>
            </c:numRef>
          </c:val>
        </c:ser>
        <c:dLbls>
          <c:showLegendKey val="0"/>
          <c:showVal val="0"/>
          <c:showCatName val="0"/>
          <c:showSerName val="0"/>
          <c:showPercent val="0"/>
          <c:showBubbleSize val="0"/>
        </c:dLbls>
        <c:gapWidth val="150"/>
        <c:axId val="158965120"/>
        <c:axId val="15898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58965120"/>
        <c:axId val="158983680"/>
      </c:lineChart>
      <c:dateAx>
        <c:axId val="158965120"/>
        <c:scaling>
          <c:orientation val="minMax"/>
        </c:scaling>
        <c:delete val="1"/>
        <c:axPos val="b"/>
        <c:numFmt formatCode="ge" sourceLinked="1"/>
        <c:majorTickMark val="none"/>
        <c:minorTickMark val="none"/>
        <c:tickLblPos val="none"/>
        <c:crossAx val="158983680"/>
        <c:crosses val="autoZero"/>
        <c:auto val="1"/>
        <c:lblOffset val="100"/>
        <c:baseTimeUnit val="years"/>
      </c:dateAx>
      <c:valAx>
        <c:axId val="1589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9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2.29</c:v>
                </c:pt>
                <c:pt idx="1">
                  <c:v>2.81</c:v>
                </c:pt>
                <c:pt idx="2">
                  <c:v>3.06</c:v>
                </c:pt>
                <c:pt idx="3">
                  <c:v>3.35</c:v>
                </c:pt>
                <c:pt idx="4">
                  <c:v>4.26</c:v>
                </c:pt>
              </c:numCache>
            </c:numRef>
          </c:val>
        </c:ser>
        <c:dLbls>
          <c:showLegendKey val="0"/>
          <c:showVal val="0"/>
          <c:showCatName val="0"/>
          <c:showSerName val="0"/>
          <c:showPercent val="0"/>
          <c:showBubbleSize val="0"/>
        </c:dLbls>
        <c:gapWidth val="150"/>
        <c:axId val="164383744"/>
        <c:axId val="1643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64383744"/>
        <c:axId val="164390016"/>
      </c:lineChart>
      <c:dateAx>
        <c:axId val="164383744"/>
        <c:scaling>
          <c:orientation val="minMax"/>
        </c:scaling>
        <c:delete val="1"/>
        <c:axPos val="b"/>
        <c:numFmt formatCode="ge" sourceLinked="1"/>
        <c:majorTickMark val="none"/>
        <c:minorTickMark val="none"/>
        <c:tickLblPos val="none"/>
        <c:crossAx val="164390016"/>
        <c:crosses val="autoZero"/>
        <c:auto val="1"/>
        <c:lblOffset val="100"/>
        <c:baseTimeUnit val="years"/>
      </c:dateAx>
      <c:valAx>
        <c:axId val="1643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440704"/>
        <c:axId val="1644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64440704"/>
        <c:axId val="164451072"/>
      </c:lineChart>
      <c:dateAx>
        <c:axId val="164440704"/>
        <c:scaling>
          <c:orientation val="minMax"/>
        </c:scaling>
        <c:delete val="1"/>
        <c:axPos val="b"/>
        <c:numFmt formatCode="ge" sourceLinked="1"/>
        <c:majorTickMark val="none"/>
        <c:minorTickMark val="none"/>
        <c:tickLblPos val="none"/>
        <c:crossAx val="164451072"/>
        <c:crosses val="autoZero"/>
        <c:auto val="1"/>
        <c:lblOffset val="100"/>
        <c:baseTimeUnit val="years"/>
      </c:dateAx>
      <c:valAx>
        <c:axId val="164451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4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1730.17</c:v>
                </c:pt>
                <c:pt idx="1">
                  <c:v>1126.97</c:v>
                </c:pt>
                <c:pt idx="2">
                  <c:v>2052.92</c:v>
                </c:pt>
                <c:pt idx="3">
                  <c:v>978.57</c:v>
                </c:pt>
                <c:pt idx="4">
                  <c:v>1135.1199999999999</c:v>
                </c:pt>
              </c:numCache>
            </c:numRef>
          </c:val>
        </c:ser>
        <c:dLbls>
          <c:showLegendKey val="0"/>
          <c:showVal val="0"/>
          <c:showCatName val="0"/>
          <c:showSerName val="0"/>
          <c:showPercent val="0"/>
          <c:showBubbleSize val="0"/>
        </c:dLbls>
        <c:gapWidth val="150"/>
        <c:axId val="164460800"/>
        <c:axId val="1644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64460800"/>
        <c:axId val="164487552"/>
      </c:lineChart>
      <c:dateAx>
        <c:axId val="164460800"/>
        <c:scaling>
          <c:orientation val="minMax"/>
        </c:scaling>
        <c:delete val="1"/>
        <c:axPos val="b"/>
        <c:numFmt formatCode="ge" sourceLinked="1"/>
        <c:majorTickMark val="none"/>
        <c:minorTickMark val="none"/>
        <c:tickLblPos val="none"/>
        <c:crossAx val="164487552"/>
        <c:crosses val="autoZero"/>
        <c:auto val="1"/>
        <c:lblOffset val="100"/>
        <c:baseTimeUnit val="years"/>
      </c:dateAx>
      <c:valAx>
        <c:axId val="164487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4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6.64</c:v>
                </c:pt>
                <c:pt idx="1">
                  <c:v>6.08</c:v>
                </c:pt>
                <c:pt idx="2">
                  <c:v>5.43</c:v>
                </c:pt>
                <c:pt idx="3">
                  <c:v>5.16</c:v>
                </c:pt>
                <c:pt idx="4">
                  <c:v>4.9400000000000004</c:v>
                </c:pt>
              </c:numCache>
            </c:numRef>
          </c:val>
        </c:ser>
        <c:dLbls>
          <c:showLegendKey val="0"/>
          <c:showVal val="0"/>
          <c:showCatName val="0"/>
          <c:showSerName val="0"/>
          <c:showPercent val="0"/>
          <c:showBubbleSize val="0"/>
        </c:dLbls>
        <c:gapWidth val="150"/>
        <c:axId val="164640640"/>
        <c:axId val="1646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64640640"/>
        <c:axId val="164651008"/>
      </c:lineChart>
      <c:dateAx>
        <c:axId val="164640640"/>
        <c:scaling>
          <c:orientation val="minMax"/>
        </c:scaling>
        <c:delete val="1"/>
        <c:axPos val="b"/>
        <c:numFmt formatCode="ge" sourceLinked="1"/>
        <c:majorTickMark val="none"/>
        <c:minorTickMark val="none"/>
        <c:tickLblPos val="none"/>
        <c:crossAx val="164651008"/>
        <c:crosses val="autoZero"/>
        <c:auto val="1"/>
        <c:lblOffset val="100"/>
        <c:baseTimeUnit val="years"/>
      </c:dateAx>
      <c:valAx>
        <c:axId val="16465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6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99.99</c:v>
                </c:pt>
                <c:pt idx="1">
                  <c:v>98.55</c:v>
                </c:pt>
                <c:pt idx="2">
                  <c:v>99.41</c:v>
                </c:pt>
                <c:pt idx="3">
                  <c:v>98.79</c:v>
                </c:pt>
                <c:pt idx="4">
                  <c:v>112.66</c:v>
                </c:pt>
              </c:numCache>
            </c:numRef>
          </c:val>
        </c:ser>
        <c:dLbls>
          <c:showLegendKey val="0"/>
          <c:showVal val="0"/>
          <c:showCatName val="0"/>
          <c:showSerName val="0"/>
          <c:showPercent val="0"/>
          <c:showBubbleSize val="0"/>
        </c:dLbls>
        <c:gapWidth val="150"/>
        <c:axId val="164677120"/>
        <c:axId val="1646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64677120"/>
        <c:axId val="164679040"/>
      </c:lineChart>
      <c:dateAx>
        <c:axId val="164677120"/>
        <c:scaling>
          <c:orientation val="minMax"/>
        </c:scaling>
        <c:delete val="1"/>
        <c:axPos val="b"/>
        <c:numFmt formatCode="ge" sourceLinked="1"/>
        <c:majorTickMark val="none"/>
        <c:minorTickMark val="none"/>
        <c:tickLblPos val="none"/>
        <c:crossAx val="164679040"/>
        <c:crosses val="autoZero"/>
        <c:auto val="1"/>
        <c:lblOffset val="100"/>
        <c:baseTimeUnit val="years"/>
      </c:dateAx>
      <c:valAx>
        <c:axId val="1646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148.81</c:v>
                </c:pt>
                <c:pt idx="1">
                  <c:v>150.69</c:v>
                </c:pt>
                <c:pt idx="2">
                  <c:v>149.55000000000001</c:v>
                </c:pt>
                <c:pt idx="3">
                  <c:v>150.69999999999999</c:v>
                </c:pt>
                <c:pt idx="4">
                  <c:v>132.56</c:v>
                </c:pt>
              </c:numCache>
            </c:numRef>
          </c:val>
        </c:ser>
        <c:dLbls>
          <c:showLegendKey val="0"/>
          <c:showVal val="0"/>
          <c:showCatName val="0"/>
          <c:showSerName val="0"/>
          <c:showPercent val="0"/>
          <c:showBubbleSize val="0"/>
        </c:dLbls>
        <c:gapWidth val="150"/>
        <c:axId val="164721792"/>
        <c:axId val="1647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64721792"/>
        <c:axId val="164723712"/>
      </c:lineChart>
      <c:dateAx>
        <c:axId val="164721792"/>
        <c:scaling>
          <c:orientation val="minMax"/>
        </c:scaling>
        <c:delete val="1"/>
        <c:axPos val="b"/>
        <c:numFmt formatCode="ge" sourceLinked="1"/>
        <c:majorTickMark val="none"/>
        <c:minorTickMark val="none"/>
        <c:tickLblPos val="none"/>
        <c:crossAx val="164723712"/>
        <c:crosses val="autoZero"/>
        <c:auto val="1"/>
        <c:lblOffset val="100"/>
        <c:baseTimeUnit val="years"/>
      </c:dateAx>
      <c:valAx>
        <c:axId val="1647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愛知県　碧南市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71739</v>
      </c>
      <c r="AJ8" s="75"/>
      <c r="AK8" s="75"/>
      <c r="AL8" s="75"/>
      <c r="AM8" s="75"/>
      <c r="AN8" s="75"/>
      <c r="AO8" s="75"/>
      <c r="AP8" s="76"/>
      <c r="AQ8" s="57">
        <f>データ!R6</f>
        <v>37.17</v>
      </c>
      <c r="AR8" s="57"/>
      <c r="AS8" s="57"/>
      <c r="AT8" s="57"/>
      <c r="AU8" s="57"/>
      <c r="AV8" s="57"/>
      <c r="AW8" s="57"/>
      <c r="AX8" s="57"/>
      <c r="AY8" s="57">
        <f>データ!S6</f>
        <v>1930.02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97.78</v>
      </c>
      <c r="K10" s="57"/>
      <c r="L10" s="57"/>
      <c r="M10" s="57"/>
      <c r="N10" s="57"/>
      <c r="O10" s="57"/>
      <c r="P10" s="57"/>
      <c r="Q10" s="57"/>
      <c r="R10" s="57">
        <f>データ!O6</f>
        <v>99.85</v>
      </c>
      <c r="S10" s="57"/>
      <c r="T10" s="57"/>
      <c r="U10" s="57"/>
      <c r="V10" s="57"/>
      <c r="W10" s="57"/>
      <c r="X10" s="57"/>
      <c r="Y10" s="57"/>
      <c r="Z10" s="65">
        <f>データ!P6</f>
        <v>2052</v>
      </c>
      <c r="AA10" s="65"/>
      <c r="AB10" s="65"/>
      <c r="AC10" s="65"/>
      <c r="AD10" s="65"/>
      <c r="AE10" s="65"/>
      <c r="AF10" s="65"/>
      <c r="AG10" s="65"/>
      <c r="AH10" s="2"/>
      <c r="AI10" s="65">
        <f>データ!T6</f>
        <v>71575</v>
      </c>
      <c r="AJ10" s="65"/>
      <c r="AK10" s="65"/>
      <c r="AL10" s="65"/>
      <c r="AM10" s="65"/>
      <c r="AN10" s="65"/>
      <c r="AO10" s="65"/>
      <c r="AP10" s="65"/>
      <c r="AQ10" s="57">
        <f>データ!U6</f>
        <v>35.86</v>
      </c>
      <c r="AR10" s="57"/>
      <c r="AS10" s="57"/>
      <c r="AT10" s="57"/>
      <c r="AU10" s="57"/>
      <c r="AV10" s="57"/>
      <c r="AW10" s="57"/>
      <c r="AX10" s="57"/>
      <c r="AY10" s="57">
        <f>データ!V6</f>
        <v>1995.96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232092</v>
      </c>
      <c r="D6" s="31">
        <f t="shared" si="3"/>
        <v>46</v>
      </c>
      <c r="E6" s="31">
        <f t="shared" si="3"/>
        <v>1</v>
      </c>
      <c r="F6" s="31">
        <f t="shared" si="3"/>
        <v>0</v>
      </c>
      <c r="G6" s="31">
        <f t="shared" si="3"/>
        <v>1</v>
      </c>
      <c r="H6" s="31" t="str">
        <f t="shared" si="3"/>
        <v>愛知県　碧南市</v>
      </c>
      <c r="I6" s="31" t="str">
        <f t="shared" si="3"/>
        <v>法適用</v>
      </c>
      <c r="J6" s="31" t="str">
        <f t="shared" si="3"/>
        <v>水道事業</v>
      </c>
      <c r="K6" s="31" t="str">
        <f t="shared" si="3"/>
        <v>末端給水事業</v>
      </c>
      <c r="L6" s="31" t="str">
        <f t="shared" si="3"/>
        <v>A4</v>
      </c>
      <c r="M6" s="32" t="str">
        <f t="shared" si="3"/>
        <v>-</v>
      </c>
      <c r="N6" s="32">
        <f t="shared" si="3"/>
        <v>97.78</v>
      </c>
      <c r="O6" s="32">
        <f t="shared" si="3"/>
        <v>99.85</v>
      </c>
      <c r="P6" s="32">
        <f t="shared" si="3"/>
        <v>2052</v>
      </c>
      <c r="Q6" s="32">
        <f t="shared" si="3"/>
        <v>71739</v>
      </c>
      <c r="R6" s="32">
        <f t="shared" si="3"/>
        <v>37.17</v>
      </c>
      <c r="S6" s="32">
        <f t="shared" si="3"/>
        <v>1930.02</v>
      </c>
      <c r="T6" s="32">
        <f t="shared" si="3"/>
        <v>71575</v>
      </c>
      <c r="U6" s="32">
        <f t="shared" si="3"/>
        <v>35.86</v>
      </c>
      <c r="V6" s="32">
        <f t="shared" si="3"/>
        <v>1995.96</v>
      </c>
      <c r="W6" s="33">
        <f>IF(W7="",NA(),W7)</f>
        <v>102.5</v>
      </c>
      <c r="X6" s="33">
        <f t="shared" ref="X6:AF6" si="4">IF(X7="",NA(),X7)</f>
        <v>100.65</v>
      </c>
      <c r="Y6" s="33">
        <f t="shared" si="4"/>
        <v>101.79</v>
      </c>
      <c r="Z6" s="33">
        <f t="shared" si="4"/>
        <v>101.36</v>
      </c>
      <c r="AA6" s="33">
        <f t="shared" si="4"/>
        <v>113.67</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1730.17</v>
      </c>
      <c r="AT6" s="33">
        <f t="shared" ref="AT6:BB6" si="6">IF(AT7="",NA(),AT7)</f>
        <v>1126.97</v>
      </c>
      <c r="AU6" s="33">
        <f t="shared" si="6"/>
        <v>2052.92</v>
      </c>
      <c r="AV6" s="33">
        <f t="shared" si="6"/>
        <v>978.57</v>
      </c>
      <c r="AW6" s="33">
        <f t="shared" si="6"/>
        <v>1135.1199999999999</v>
      </c>
      <c r="AX6" s="33">
        <f t="shared" si="6"/>
        <v>699.11</v>
      </c>
      <c r="AY6" s="33">
        <f t="shared" si="6"/>
        <v>695.41</v>
      </c>
      <c r="AZ6" s="33">
        <f t="shared" si="6"/>
        <v>701</v>
      </c>
      <c r="BA6" s="33">
        <f t="shared" si="6"/>
        <v>739.59</v>
      </c>
      <c r="BB6" s="33">
        <f t="shared" si="6"/>
        <v>335.95</v>
      </c>
      <c r="BC6" s="32" t="str">
        <f>IF(BC7="","",IF(BC7="-","【-】","【"&amp;SUBSTITUTE(TEXT(BC7,"#,##0.00"),"-","△")&amp;"】"))</f>
        <v>【264.16】</v>
      </c>
      <c r="BD6" s="33">
        <f>IF(BD7="",NA(),BD7)</f>
        <v>6.64</v>
      </c>
      <c r="BE6" s="33">
        <f t="shared" ref="BE6:BM6" si="7">IF(BE7="",NA(),BE7)</f>
        <v>6.08</v>
      </c>
      <c r="BF6" s="33">
        <f t="shared" si="7"/>
        <v>5.43</v>
      </c>
      <c r="BG6" s="33">
        <f t="shared" si="7"/>
        <v>5.16</v>
      </c>
      <c r="BH6" s="33">
        <f t="shared" si="7"/>
        <v>4.9400000000000004</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99.99</v>
      </c>
      <c r="BP6" s="33">
        <f t="shared" ref="BP6:BX6" si="8">IF(BP7="",NA(),BP7)</f>
        <v>98.55</v>
      </c>
      <c r="BQ6" s="33">
        <f t="shared" si="8"/>
        <v>99.41</v>
      </c>
      <c r="BR6" s="33">
        <f t="shared" si="8"/>
        <v>98.79</v>
      </c>
      <c r="BS6" s="33">
        <f t="shared" si="8"/>
        <v>112.66</v>
      </c>
      <c r="BT6" s="33">
        <f t="shared" si="8"/>
        <v>101.27</v>
      </c>
      <c r="BU6" s="33">
        <f t="shared" si="8"/>
        <v>99.61</v>
      </c>
      <c r="BV6" s="33">
        <f t="shared" si="8"/>
        <v>100.27</v>
      </c>
      <c r="BW6" s="33">
        <f t="shared" si="8"/>
        <v>99.46</v>
      </c>
      <c r="BX6" s="33">
        <f t="shared" si="8"/>
        <v>105.21</v>
      </c>
      <c r="BY6" s="32" t="str">
        <f>IF(BY7="","",IF(BY7="-","【-】","【"&amp;SUBSTITUTE(TEXT(BY7,"#,##0.00"),"-","△")&amp;"】"))</f>
        <v>【104.60】</v>
      </c>
      <c r="BZ6" s="33">
        <f>IF(BZ7="",NA(),BZ7)</f>
        <v>148.81</v>
      </c>
      <c r="CA6" s="33">
        <f t="shared" ref="CA6:CI6" si="9">IF(CA7="",NA(),CA7)</f>
        <v>150.69</v>
      </c>
      <c r="CB6" s="33">
        <f t="shared" si="9"/>
        <v>149.55000000000001</v>
      </c>
      <c r="CC6" s="33">
        <f t="shared" si="9"/>
        <v>150.69999999999999</v>
      </c>
      <c r="CD6" s="33">
        <f t="shared" si="9"/>
        <v>132.56</v>
      </c>
      <c r="CE6" s="33">
        <f t="shared" si="9"/>
        <v>167.74</v>
      </c>
      <c r="CF6" s="33">
        <f t="shared" si="9"/>
        <v>169.59</v>
      </c>
      <c r="CG6" s="33">
        <f t="shared" si="9"/>
        <v>169.62</v>
      </c>
      <c r="CH6" s="33">
        <f t="shared" si="9"/>
        <v>171.78</v>
      </c>
      <c r="CI6" s="33">
        <f t="shared" si="9"/>
        <v>162.59</v>
      </c>
      <c r="CJ6" s="32" t="str">
        <f>IF(CJ7="","",IF(CJ7="-","【-】","【"&amp;SUBSTITUTE(TEXT(CJ7,"#,##0.00"),"-","△")&amp;"】"))</f>
        <v>【164.21】</v>
      </c>
      <c r="CK6" s="33">
        <f>IF(CK7="",NA(),CK7)</f>
        <v>56.8</v>
      </c>
      <c r="CL6" s="33">
        <f t="shared" ref="CL6:CT6" si="10">IF(CL7="",NA(),CL7)</f>
        <v>56.53</v>
      </c>
      <c r="CM6" s="33">
        <f t="shared" si="10"/>
        <v>56.56</v>
      </c>
      <c r="CN6" s="33">
        <f t="shared" si="10"/>
        <v>56.65</v>
      </c>
      <c r="CO6" s="33">
        <f t="shared" si="10"/>
        <v>55.98</v>
      </c>
      <c r="CP6" s="33">
        <f t="shared" si="10"/>
        <v>60.83</v>
      </c>
      <c r="CQ6" s="33">
        <f t="shared" si="10"/>
        <v>60.04</v>
      </c>
      <c r="CR6" s="33">
        <f t="shared" si="10"/>
        <v>59.88</v>
      </c>
      <c r="CS6" s="33">
        <f t="shared" si="10"/>
        <v>59.68</v>
      </c>
      <c r="CT6" s="33">
        <f t="shared" si="10"/>
        <v>59.17</v>
      </c>
      <c r="CU6" s="32" t="str">
        <f>IF(CU7="","",IF(CU7="-","【-】","【"&amp;SUBSTITUTE(TEXT(CU7,"#,##0.00"),"-","△")&amp;"】"))</f>
        <v>【59.80】</v>
      </c>
      <c r="CV6" s="33">
        <f>IF(CV7="",NA(),CV7)</f>
        <v>94.76</v>
      </c>
      <c r="CW6" s="33">
        <f t="shared" ref="CW6:DE6" si="11">IF(CW7="",NA(),CW7)</f>
        <v>93.79</v>
      </c>
      <c r="CX6" s="33">
        <f t="shared" si="11"/>
        <v>93.79</v>
      </c>
      <c r="CY6" s="33">
        <f t="shared" si="11"/>
        <v>93.38</v>
      </c>
      <c r="CZ6" s="33">
        <f t="shared" si="11"/>
        <v>92.97</v>
      </c>
      <c r="DA6" s="33">
        <f t="shared" si="11"/>
        <v>87.92</v>
      </c>
      <c r="DB6" s="33">
        <f t="shared" si="11"/>
        <v>87.33</v>
      </c>
      <c r="DC6" s="33">
        <f t="shared" si="11"/>
        <v>87.65</v>
      </c>
      <c r="DD6" s="33">
        <f t="shared" si="11"/>
        <v>87.63</v>
      </c>
      <c r="DE6" s="33">
        <f t="shared" si="11"/>
        <v>87.6</v>
      </c>
      <c r="DF6" s="32" t="str">
        <f>IF(DF7="","",IF(DF7="-","【-】","【"&amp;SUBSTITUTE(TEXT(DF7,"#,##0.00"),"-","△")&amp;"】"))</f>
        <v>【89.78】</v>
      </c>
      <c r="DG6" s="33">
        <f>IF(DG7="",NA(),DG7)</f>
        <v>39.94</v>
      </c>
      <c r="DH6" s="33">
        <f t="shared" ref="DH6:DP6" si="12">IF(DH7="",NA(),DH7)</f>
        <v>40.36</v>
      </c>
      <c r="DI6" s="33">
        <f t="shared" si="12"/>
        <v>41.06</v>
      </c>
      <c r="DJ6" s="33">
        <f t="shared" si="12"/>
        <v>41.76</v>
      </c>
      <c r="DK6" s="33">
        <f t="shared" si="12"/>
        <v>42.38</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2.29</v>
      </c>
      <c r="DS6" s="33">
        <f t="shared" ref="DS6:EA6" si="13">IF(DS7="",NA(),DS7)</f>
        <v>2.81</v>
      </c>
      <c r="DT6" s="33">
        <f t="shared" si="13"/>
        <v>3.06</v>
      </c>
      <c r="DU6" s="33">
        <f t="shared" si="13"/>
        <v>3.35</v>
      </c>
      <c r="DV6" s="33">
        <f t="shared" si="13"/>
        <v>4.26</v>
      </c>
      <c r="DW6" s="33">
        <f t="shared" si="13"/>
        <v>6.92</v>
      </c>
      <c r="DX6" s="33">
        <f t="shared" si="13"/>
        <v>7.67</v>
      </c>
      <c r="DY6" s="33">
        <f t="shared" si="13"/>
        <v>8.4</v>
      </c>
      <c r="DZ6" s="33">
        <f t="shared" si="13"/>
        <v>9.7100000000000009</v>
      </c>
      <c r="EA6" s="33">
        <f t="shared" si="13"/>
        <v>10.71</v>
      </c>
      <c r="EB6" s="32" t="str">
        <f>IF(EB7="","",IF(EB7="-","【-】","【"&amp;SUBSTITUTE(TEXT(EB7,"#,##0.00"),"-","△")&amp;"】"))</f>
        <v>【12.42】</v>
      </c>
      <c r="EC6" s="33">
        <f>IF(EC7="",NA(),EC7)</f>
        <v>1.1599999999999999</v>
      </c>
      <c r="ED6" s="33">
        <f t="shared" ref="ED6:EL6" si="14">IF(ED7="",NA(),ED7)</f>
        <v>1.42</v>
      </c>
      <c r="EE6" s="33">
        <f t="shared" si="14"/>
        <v>0.93</v>
      </c>
      <c r="EF6" s="33">
        <f t="shared" si="14"/>
        <v>1.44</v>
      </c>
      <c r="EG6" s="33">
        <f t="shared" si="14"/>
        <v>1.28</v>
      </c>
      <c r="EH6" s="33">
        <f t="shared" si="14"/>
        <v>0.82</v>
      </c>
      <c r="EI6" s="33">
        <f t="shared" si="14"/>
        <v>0.84</v>
      </c>
      <c r="EJ6" s="33">
        <f t="shared" si="14"/>
        <v>0.78</v>
      </c>
      <c r="EK6" s="33">
        <f t="shared" si="14"/>
        <v>0.83</v>
      </c>
      <c r="EL6" s="33">
        <f t="shared" si="14"/>
        <v>0.72</v>
      </c>
      <c r="EM6" s="32" t="str">
        <f>IF(EM7="","",IF(EM7="-","【-】","【"&amp;SUBSTITUTE(TEXT(EM7,"#,##0.00"),"-","△")&amp;"】"))</f>
        <v>【0.78】</v>
      </c>
    </row>
    <row r="7" spans="1:143" s="34" customFormat="1" x14ac:dyDescent="0.15">
      <c r="A7" s="26"/>
      <c r="B7" s="35">
        <v>2014</v>
      </c>
      <c r="C7" s="35">
        <v>232092</v>
      </c>
      <c r="D7" s="35">
        <v>46</v>
      </c>
      <c r="E7" s="35">
        <v>1</v>
      </c>
      <c r="F7" s="35">
        <v>0</v>
      </c>
      <c r="G7" s="35">
        <v>1</v>
      </c>
      <c r="H7" s="35" t="s">
        <v>93</v>
      </c>
      <c r="I7" s="35" t="s">
        <v>94</v>
      </c>
      <c r="J7" s="35" t="s">
        <v>95</v>
      </c>
      <c r="K7" s="35" t="s">
        <v>96</v>
      </c>
      <c r="L7" s="35" t="s">
        <v>97</v>
      </c>
      <c r="M7" s="36" t="s">
        <v>98</v>
      </c>
      <c r="N7" s="36">
        <v>97.78</v>
      </c>
      <c r="O7" s="36">
        <v>99.85</v>
      </c>
      <c r="P7" s="36">
        <v>2052</v>
      </c>
      <c r="Q7" s="36">
        <v>71739</v>
      </c>
      <c r="R7" s="36">
        <v>37.17</v>
      </c>
      <c r="S7" s="36">
        <v>1930.02</v>
      </c>
      <c r="T7" s="36">
        <v>71575</v>
      </c>
      <c r="U7" s="36">
        <v>35.86</v>
      </c>
      <c r="V7" s="36">
        <v>1995.96</v>
      </c>
      <c r="W7" s="36">
        <v>102.5</v>
      </c>
      <c r="X7" s="36">
        <v>100.65</v>
      </c>
      <c r="Y7" s="36">
        <v>101.79</v>
      </c>
      <c r="Z7" s="36">
        <v>101.36</v>
      </c>
      <c r="AA7" s="36">
        <v>113.67</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1730.17</v>
      </c>
      <c r="AT7" s="36">
        <v>1126.97</v>
      </c>
      <c r="AU7" s="36">
        <v>2052.92</v>
      </c>
      <c r="AV7" s="36">
        <v>978.57</v>
      </c>
      <c r="AW7" s="36">
        <v>1135.1199999999999</v>
      </c>
      <c r="AX7" s="36">
        <v>699.11</v>
      </c>
      <c r="AY7" s="36">
        <v>695.41</v>
      </c>
      <c r="AZ7" s="36">
        <v>701</v>
      </c>
      <c r="BA7" s="36">
        <v>739.59</v>
      </c>
      <c r="BB7" s="36">
        <v>335.95</v>
      </c>
      <c r="BC7" s="36">
        <v>264.16000000000003</v>
      </c>
      <c r="BD7" s="36">
        <v>6.64</v>
      </c>
      <c r="BE7" s="36">
        <v>6.08</v>
      </c>
      <c r="BF7" s="36">
        <v>5.43</v>
      </c>
      <c r="BG7" s="36">
        <v>5.16</v>
      </c>
      <c r="BH7" s="36">
        <v>4.9400000000000004</v>
      </c>
      <c r="BI7" s="36">
        <v>339.69</v>
      </c>
      <c r="BJ7" s="36">
        <v>343.45</v>
      </c>
      <c r="BK7" s="36">
        <v>330.99</v>
      </c>
      <c r="BL7" s="36">
        <v>324.08999999999997</v>
      </c>
      <c r="BM7" s="36">
        <v>319.82</v>
      </c>
      <c r="BN7" s="36">
        <v>283.72000000000003</v>
      </c>
      <c r="BO7" s="36">
        <v>99.99</v>
      </c>
      <c r="BP7" s="36">
        <v>98.55</v>
      </c>
      <c r="BQ7" s="36">
        <v>99.41</v>
      </c>
      <c r="BR7" s="36">
        <v>98.79</v>
      </c>
      <c r="BS7" s="36">
        <v>112.66</v>
      </c>
      <c r="BT7" s="36">
        <v>101.27</v>
      </c>
      <c r="BU7" s="36">
        <v>99.61</v>
      </c>
      <c r="BV7" s="36">
        <v>100.27</v>
      </c>
      <c r="BW7" s="36">
        <v>99.46</v>
      </c>
      <c r="BX7" s="36">
        <v>105.21</v>
      </c>
      <c r="BY7" s="36">
        <v>104.6</v>
      </c>
      <c r="BZ7" s="36">
        <v>148.81</v>
      </c>
      <c r="CA7" s="36">
        <v>150.69</v>
      </c>
      <c r="CB7" s="36">
        <v>149.55000000000001</v>
      </c>
      <c r="CC7" s="36">
        <v>150.69999999999999</v>
      </c>
      <c r="CD7" s="36">
        <v>132.56</v>
      </c>
      <c r="CE7" s="36">
        <v>167.74</v>
      </c>
      <c r="CF7" s="36">
        <v>169.59</v>
      </c>
      <c r="CG7" s="36">
        <v>169.62</v>
      </c>
      <c r="CH7" s="36">
        <v>171.78</v>
      </c>
      <c r="CI7" s="36">
        <v>162.59</v>
      </c>
      <c r="CJ7" s="36">
        <v>164.21</v>
      </c>
      <c r="CK7" s="36">
        <v>56.8</v>
      </c>
      <c r="CL7" s="36">
        <v>56.53</v>
      </c>
      <c r="CM7" s="36">
        <v>56.56</v>
      </c>
      <c r="CN7" s="36">
        <v>56.65</v>
      </c>
      <c r="CO7" s="36">
        <v>55.98</v>
      </c>
      <c r="CP7" s="36">
        <v>60.83</v>
      </c>
      <c r="CQ7" s="36">
        <v>60.04</v>
      </c>
      <c r="CR7" s="36">
        <v>59.88</v>
      </c>
      <c r="CS7" s="36">
        <v>59.68</v>
      </c>
      <c r="CT7" s="36">
        <v>59.17</v>
      </c>
      <c r="CU7" s="36">
        <v>59.8</v>
      </c>
      <c r="CV7" s="36">
        <v>94.76</v>
      </c>
      <c r="CW7" s="36">
        <v>93.79</v>
      </c>
      <c r="CX7" s="36">
        <v>93.79</v>
      </c>
      <c r="CY7" s="36">
        <v>93.38</v>
      </c>
      <c r="CZ7" s="36">
        <v>92.97</v>
      </c>
      <c r="DA7" s="36">
        <v>87.92</v>
      </c>
      <c r="DB7" s="36">
        <v>87.33</v>
      </c>
      <c r="DC7" s="36">
        <v>87.65</v>
      </c>
      <c r="DD7" s="36">
        <v>87.63</v>
      </c>
      <c r="DE7" s="36">
        <v>87.6</v>
      </c>
      <c r="DF7" s="36">
        <v>89.78</v>
      </c>
      <c r="DG7" s="36">
        <v>39.94</v>
      </c>
      <c r="DH7" s="36">
        <v>40.36</v>
      </c>
      <c r="DI7" s="36">
        <v>41.06</v>
      </c>
      <c r="DJ7" s="36">
        <v>41.76</v>
      </c>
      <c r="DK7" s="36">
        <v>42.38</v>
      </c>
      <c r="DL7" s="36">
        <v>36.700000000000003</v>
      </c>
      <c r="DM7" s="36">
        <v>37.71</v>
      </c>
      <c r="DN7" s="36">
        <v>38.69</v>
      </c>
      <c r="DO7" s="36">
        <v>39.65</v>
      </c>
      <c r="DP7" s="36">
        <v>45.25</v>
      </c>
      <c r="DQ7" s="36">
        <v>46.31</v>
      </c>
      <c r="DR7" s="36">
        <v>2.29</v>
      </c>
      <c r="DS7" s="36">
        <v>2.81</v>
      </c>
      <c r="DT7" s="36">
        <v>3.06</v>
      </c>
      <c r="DU7" s="36">
        <v>3.35</v>
      </c>
      <c r="DV7" s="36">
        <v>4.26</v>
      </c>
      <c r="DW7" s="36">
        <v>6.92</v>
      </c>
      <c r="DX7" s="36">
        <v>7.67</v>
      </c>
      <c r="DY7" s="36">
        <v>8.4</v>
      </c>
      <c r="DZ7" s="36">
        <v>9.7100000000000009</v>
      </c>
      <c r="EA7" s="36">
        <v>10.71</v>
      </c>
      <c r="EB7" s="36">
        <v>12.42</v>
      </c>
      <c r="EC7" s="36">
        <v>1.1599999999999999</v>
      </c>
      <c r="ED7" s="36">
        <v>1.42</v>
      </c>
      <c r="EE7" s="36">
        <v>0.93</v>
      </c>
      <c r="EF7" s="36">
        <v>1.44</v>
      </c>
      <c r="EG7" s="36">
        <v>1.28</v>
      </c>
      <c r="EH7" s="36">
        <v>0.82</v>
      </c>
      <c r="EI7" s="36">
        <v>0.84</v>
      </c>
      <c r="EJ7" s="36">
        <v>0.78</v>
      </c>
      <c r="EK7" s="36">
        <v>0.83</v>
      </c>
      <c r="EL7" s="36">
        <v>0.72</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2016-02-24T02:26:10Z</cp:lastPrinted>
  <dcterms:created xsi:type="dcterms:W3CDTF">2016-02-03T07:22:21Z</dcterms:created>
  <dcterms:modified xsi:type="dcterms:W3CDTF">2016-02-24T02:27:19Z</dcterms:modified>
  <cp:category/>
</cp:coreProperties>
</file>