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<sst xmlns="http://schemas.openxmlformats.org/spreadsheetml/2006/main" count="226" uniqueCount="111">
  <si>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</si>
  <si>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</si>
  <si>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</si>
  <si>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</si>
  <si>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</si>
  <si>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</si>
  <si>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</si>
  <si>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</si>
  <si>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</si>
  <si>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</si>
  <si>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</si>
  <si>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</si>
  <si>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</si>
  <si>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</si>
  <si>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</si>
  <si>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</si>
  <si>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</si>
  <si>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</si>
  <si>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</si>
  <si>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</si>
  <si>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</si>
  <si>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</si>
  <si>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</si>
  <si>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</si>
  <si>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</si>
  <si>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</si>
  <si>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</si>
  <si>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</si>
  <si>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</si>
  <si>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</si>
  <si>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</si>
  <si>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</si>
  <si>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</si>
  <si>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</si>
  <si>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</si>
  <si>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</si>
  <si>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</si>
  <si>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</si>
  <si>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</si>
  <si>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</si>
  <si>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</si>
  <si>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</si>
  <si>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</si>
  <si>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</si>
  <si>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</si>
  <si>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</si>
  <si>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</si>
  <si>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</si>
  <si>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</si>
  <si>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</si>
  <si>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</si>
  <si>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</si>
  <si>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</si>
  <si>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</si>
  <si>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</si>
  <si>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</si>
  <si>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</si>
  <si>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</si>
  <si>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</si>
  <si>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</si>
  <si>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</si>
  <si>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</si>
  <si>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</si>
  <si>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</si>
  <si>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</si>
  <si>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</si>
  <si>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</si>
  <si>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</si>
  <si>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</si>
  <si>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</si>
  <si>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</si>
  <si>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</si>
  <si>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</si>
  <si>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</si>
  <si>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</si>
  <si>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</si>
  <si>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</si>
  <si>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</si>
  <si>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</si>
  <si>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</si>
  <si>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</si>
  <si>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</si>
  <si>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</si>
  <si>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</si>
  <si>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</si>
  <si>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</si>
  <si>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</si>
  <si>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</si>
  <si>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</si>
  <si>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</si>
  <si>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</si>
  <si>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</si>
  <si>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</si>
  <si>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</si>
  <si>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</si>
  <si>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</si>
  <si>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豊川市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</si>
  <si>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</si>
  <si>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</si>
  <si>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</si>
  <si>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</si>
  <si>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</si>
  <si>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</si>
  <si>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</si>
  <si>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</si>
  <si>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</si>
  <si>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</si>
  <si>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</si>
  <si>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公共下水道と同一会計で経営していますが、区域内人口の少ない特定環境保全公共下水道だけを取り出すと、グラフのように①の収益的収支比率は低くなっています。
　また、⑤の経費回収率も類似団体と比べて低くなっており、経営の効率性に向けて改善の余地があると言えます。
　一方で、⑧の水洗化率については、近年の本事業地区の下水道整備により、年々増加傾向にあり、類似団体と比べても高い水準を維持しています。</t>
    <rPh sb="1" eb="3">
      <t>コウキョウ</t>
    </rPh>
    <rPh sb="3" eb="6">
      <t>ゲスイドウ</t>
    </rPh>
    <rPh sb="7" eb="9">
      <t>ドウイツ</t>
    </rPh>
    <rPh sb="9" eb="11">
      <t>カイケイ</t>
    </rPh>
    <rPh sb="12" eb="14">
      <t>ケイエイ</t>
    </rPh>
    <rPh sb="21" eb="23">
      <t>クイキ</t>
    </rPh>
    <rPh sb="23" eb="24">
      <t>ナイ</t>
    </rPh>
    <rPh sb="24" eb="26">
      <t>ジンコウ</t>
    </rPh>
    <rPh sb="27" eb="28">
      <t>スク</t>
    </rPh>
    <rPh sb="30" eb="32">
      <t>トクテイ</t>
    </rPh>
    <rPh sb="32" eb="34">
      <t>カンキョウ</t>
    </rPh>
    <rPh sb="34" eb="36">
      <t>ホゼン</t>
    </rPh>
    <rPh sb="36" eb="38">
      <t>コウキョウ</t>
    </rPh>
    <rPh sb="38" eb="41">
      <t>ゲスイドウ</t>
    </rPh>
    <rPh sb="44" eb="45">
      <t>ト</t>
    </rPh>
    <rPh sb="46" eb="47">
      <t>ダ</t>
    </rPh>
    <rPh sb="59" eb="62">
      <t>シュウエキテキ</t>
    </rPh>
    <rPh sb="62" eb="64">
      <t>シュウシ</t>
    </rPh>
    <rPh sb="64" eb="66">
      <t>ヒリツ</t>
    </rPh>
    <rPh sb="67" eb="68">
      <t>ヒク</t>
    </rPh>
    <rPh sb="83" eb="85">
      <t>ケイヒ</t>
    </rPh>
    <rPh sb="85" eb="87">
      <t>カイシュウ</t>
    </rPh>
    <rPh sb="87" eb="88">
      <t>リツ</t>
    </rPh>
    <rPh sb="89" eb="91">
      <t>ルイジ</t>
    </rPh>
    <rPh sb="91" eb="93">
      <t>ダンタイ</t>
    </rPh>
    <rPh sb="94" eb="95">
      <t>クラ</t>
    </rPh>
    <rPh sb="97" eb="98">
      <t>ヒク</t>
    </rPh>
    <rPh sb="105" eb="107">
      <t>ケイエイ</t>
    </rPh>
    <rPh sb="108" eb="111">
      <t>コウリツセイ</t>
    </rPh>
    <rPh sb="112" eb="113">
      <t>ム</t>
    </rPh>
    <rPh sb="115" eb="117">
      <t>カイゼン</t>
    </rPh>
    <rPh sb="118" eb="120">
      <t>ヨチ</t>
    </rPh>
    <rPh sb="124" eb="125">
      <t>イ</t>
    </rPh>
    <rPh sb="131" eb="133">
      <t>イッポウ</t>
    </rPh>
    <rPh sb="137" eb="140">
      <t>スイセンカ</t>
    </rPh>
    <rPh sb="140" eb="141">
      <t>リツ</t>
    </rPh>
    <rPh sb="147" eb="149">
      <t>キンネン</t>
    </rPh>
    <rPh sb="150" eb="151">
      <t>ホン</t>
    </rPh>
    <rPh sb="151" eb="153">
      <t>ジギョウ</t>
    </rPh>
    <rPh sb="153" eb="155">
      <t>チク</t>
    </rPh>
    <rPh sb="156" eb="159">
      <t>ゲスイドウ</t>
    </rPh>
    <rPh sb="159" eb="161">
      <t>セイビ</t>
    </rPh>
    <rPh sb="165" eb="167">
      <t>ネンネン</t>
    </rPh>
    <rPh sb="167" eb="169">
      <t>ゾウカ</t>
    </rPh>
    <rPh sb="169" eb="171">
      <t>ケイコウ</t>
    </rPh>
    <rPh sb="175" eb="177">
      <t>ルイジ</t>
    </rPh>
    <rPh sb="177" eb="179">
      <t>ダンタイ</t>
    </rPh>
    <rPh sb="180" eb="181">
      <t>クラ</t>
    </rPh>
    <rPh sb="184" eb="185">
      <t>タカ</t>
    </rPh>
    <rPh sb="186" eb="188">
      <t>スイジュン</t>
    </rPh>
    <rPh sb="189" eb="191">
      <t>イジ</t>
    </rPh>
    <phoneticPr fontId="4"/>
  </si>
  <si>
    <t>　今後も公共下水道と一括して経営することにより、処理区域内人口の少なさをカバーしつつ、地方公営企業法の適用への移行により、経営の更なる健全化と効率化を高めていくことが重要と考えています。</t>
    <rPh sb="1" eb="3">
      <t>コンゴ</t>
    </rPh>
    <rPh sb="4" eb="6">
      <t>コウキョウ</t>
    </rPh>
    <rPh sb="6" eb="9">
      <t>ゲスイドウ</t>
    </rPh>
    <rPh sb="10" eb="12">
      <t>イッカツ</t>
    </rPh>
    <rPh sb="14" eb="16">
      <t>ケイエイ</t>
    </rPh>
    <rPh sb="24" eb="26">
      <t>ショリ</t>
    </rPh>
    <rPh sb="26" eb="28">
      <t>クイキ</t>
    </rPh>
    <rPh sb="28" eb="29">
      <t>ナイ</t>
    </rPh>
    <rPh sb="29" eb="31">
      <t>ジンコウ</t>
    </rPh>
    <rPh sb="32" eb="33">
      <t>スク</t>
    </rPh>
    <rPh sb="43" eb="45">
      <t>チホウ</t>
    </rPh>
    <rPh sb="45" eb="47">
      <t>コウエイ</t>
    </rPh>
    <rPh sb="47" eb="49">
      <t>キギョウ</t>
    </rPh>
    <rPh sb="49" eb="50">
      <t>ホウ</t>
    </rPh>
    <rPh sb="51" eb="53">
      <t>テキヨウ</t>
    </rPh>
    <rPh sb="55" eb="57">
      <t>イコウ</t>
    </rPh>
    <rPh sb="61" eb="63">
      <t>ケイエイ</t>
    </rPh>
    <rPh sb="64" eb="65">
      <t>サラ</t>
    </rPh>
    <rPh sb="67" eb="70">
      <t>ケンゼンカ</t>
    </rPh>
    <rPh sb="71" eb="74">
      <t>コウリツカ</t>
    </rPh>
    <rPh sb="75" eb="76">
      <t>タカ</t>
    </rPh>
    <rPh sb="83" eb="85">
      <t>ジュウヨウ</t>
    </rPh>
    <rPh sb="86" eb="87">
      <t>カンガ</t>
    </rPh>
    <phoneticPr fontId="4"/>
  </si>
  <si>
    <t>　管渠等の減価償却及び老朽化率が明確化していないので、今後、資産調査を行い明確化していく必要があります。</t>
    <rPh sb="1" eb="3">
      <t>カンキョ</t>
    </rPh>
    <rPh sb="3" eb="4">
      <t>トウ</t>
    </rPh>
    <rPh sb="5" eb="7">
      <t>ゲンカ</t>
    </rPh>
    <rPh sb="7" eb="9">
      <t>ショウキャク</t>
    </rPh>
    <rPh sb="9" eb="10">
      <t>オヨ</t>
    </rPh>
    <rPh sb="11" eb="14">
      <t>ロウキュウカ</t>
    </rPh>
    <rPh sb="14" eb="15">
      <t>リツ</t>
    </rPh>
    <rPh sb="16" eb="19">
      <t>メイカクカ</t>
    </rPh>
    <rPh sb="27" eb="29">
      <t>コンゴ</t>
    </rPh>
    <rPh sb="30" eb="32">
      <t>シサン</t>
    </rPh>
    <rPh sb="32" eb="34">
      <t>チョウサ</t>
    </rPh>
    <rPh sb="35" eb="36">
      <t>オコナ</t>
    </rPh>
    <rPh sb="37" eb="40">
      <t>メイカクカ</t>
    </rPh>
    <rPh sb="44" eb="4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</si>
</sst>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180160"/>
        <c:axId val="4119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41180160"/>
        <c:axId val="41190528"/>
      </c:lineChart>
      <c:dateAx>
        <c:axId val="41180160"/>
        <c:scaling>
          <c:orientation val="minMax"/>
        </c:scaling>
        <c:delete val="1"/>
        <c:axPos val="b"/>
        <c:numFmt formatCode="ge" sourceLinked="1"/>
        <c:majorTickMark val="none"/>
        <c:minorTickMark val="none"/>
        <c:tickLblPos val="none"/>
        <c:crossAx val="41190528"/>
        <c:crosses val="autoZero"/>
        <c:auto val="1"/>
        <c:lblOffset val="100"/>
        <c:baseTimeUnit val="years"/>
      </c:dateAx>
      <c:valAx>
        <c:axId val="4119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8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608512"/>
        <c:axId val="8795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86608512"/>
        <c:axId val="87950080"/>
      </c:lineChart>
      <c:dateAx>
        <c:axId val="86608512"/>
        <c:scaling>
          <c:orientation val="minMax"/>
        </c:scaling>
        <c:delete val="1"/>
        <c:axPos val="b"/>
        <c:numFmt formatCode="ge" sourceLinked="1"/>
        <c:majorTickMark val="none"/>
        <c:minorTickMark val="none"/>
        <c:tickLblPos val="none"/>
        <c:crossAx val="87950080"/>
        <c:crosses val="autoZero"/>
        <c:auto val="1"/>
        <c:lblOffset val="100"/>
        <c:baseTimeUnit val="years"/>
      </c:dateAx>
      <c:valAx>
        <c:axId val="8795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0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77.47</c:v>
                </c:pt>
                <c:pt idx="1">
                  <c:v>79.37</c:v>
                </c:pt>
                <c:pt idx="2">
                  <c:v>84.24</c:v>
                </c:pt>
                <c:pt idx="3">
                  <c:v>84.09</c:v>
                </c:pt>
                <c:pt idx="4">
                  <c:v>84.71</c:v>
                </c:pt>
              </c:numCache>
            </c:numRef>
          </c:val>
        </c:ser>
        <c:dLbls>
          <c:showLegendKey val="0"/>
          <c:showVal val="0"/>
          <c:showCatName val="0"/>
          <c:showSerName val="0"/>
          <c:showPercent val="0"/>
          <c:showBubbleSize val="0"/>
        </c:dLbls>
        <c:gapWidth val="150"/>
        <c:axId val="87984384"/>
        <c:axId val="8798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87984384"/>
        <c:axId val="87986560"/>
      </c:lineChart>
      <c:dateAx>
        <c:axId val="87984384"/>
        <c:scaling>
          <c:orientation val="minMax"/>
        </c:scaling>
        <c:delete val="1"/>
        <c:axPos val="b"/>
        <c:numFmt formatCode="ge" sourceLinked="1"/>
        <c:majorTickMark val="none"/>
        <c:minorTickMark val="none"/>
        <c:tickLblPos val="none"/>
        <c:crossAx val="87986560"/>
        <c:crosses val="autoZero"/>
        <c:auto val="1"/>
        <c:lblOffset val="100"/>
        <c:baseTimeUnit val="years"/>
      </c:dateAx>
      <c:valAx>
        <c:axId val="8798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8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66.930000000000007</c:v>
                </c:pt>
                <c:pt idx="1">
                  <c:v>67.3</c:v>
                </c:pt>
                <c:pt idx="2">
                  <c:v>59.55</c:v>
                </c:pt>
                <c:pt idx="3">
                  <c:v>59.05</c:v>
                </c:pt>
                <c:pt idx="4">
                  <c:v>67.650000000000006</c:v>
                </c:pt>
              </c:numCache>
            </c:numRef>
          </c:val>
        </c:ser>
        <c:dLbls>
          <c:showLegendKey val="0"/>
          <c:showVal val="0"/>
          <c:showCatName val="0"/>
          <c:showSerName val="0"/>
          <c:showPercent val="0"/>
          <c:showBubbleSize val="0"/>
        </c:dLbls>
        <c:gapWidth val="150"/>
        <c:axId val="41209216"/>
        <c:axId val="4103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209216"/>
        <c:axId val="41034880"/>
      </c:lineChart>
      <c:dateAx>
        <c:axId val="41209216"/>
        <c:scaling>
          <c:orientation val="minMax"/>
        </c:scaling>
        <c:delete val="1"/>
        <c:axPos val="b"/>
        <c:numFmt formatCode="ge" sourceLinked="1"/>
        <c:majorTickMark val="none"/>
        <c:minorTickMark val="none"/>
        <c:tickLblPos val="none"/>
        <c:crossAx val="41034880"/>
        <c:crosses val="autoZero"/>
        <c:auto val="1"/>
        <c:lblOffset val="100"/>
        <c:baseTimeUnit val="years"/>
      </c:dateAx>
      <c:valAx>
        <c:axId val="4103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0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052416"/>
        <c:axId val="4107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052416"/>
        <c:axId val="41070976"/>
      </c:lineChart>
      <c:dateAx>
        <c:axId val="41052416"/>
        <c:scaling>
          <c:orientation val="minMax"/>
        </c:scaling>
        <c:delete val="1"/>
        <c:axPos val="b"/>
        <c:numFmt formatCode="ge" sourceLinked="1"/>
        <c:majorTickMark val="none"/>
        <c:minorTickMark val="none"/>
        <c:tickLblPos val="none"/>
        <c:crossAx val="41070976"/>
        <c:crosses val="autoZero"/>
        <c:auto val="1"/>
        <c:lblOffset val="100"/>
        <c:baseTimeUnit val="years"/>
      </c:dateAx>
      <c:valAx>
        <c:axId val="4107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5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232256"/>
        <c:axId val="4124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232256"/>
        <c:axId val="41242624"/>
      </c:lineChart>
      <c:dateAx>
        <c:axId val="41232256"/>
        <c:scaling>
          <c:orientation val="minMax"/>
        </c:scaling>
        <c:delete val="1"/>
        <c:axPos val="b"/>
        <c:numFmt formatCode="ge" sourceLinked="1"/>
        <c:majorTickMark val="none"/>
        <c:minorTickMark val="none"/>
        <c:tickLblPos val="none"/>
        <c:crossAx val="41242624"/>
        <c:crosses val="autoZero"/>
        <c:auto val="1"/>
        <c:lblOffset val="100"/>
        <c:baseTimeUnit val="years"/>
      </c:dateAx>
      <c:valAx>
        <c:axId val="4124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3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266560"/>
        <c:axId val="4128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266560"/>
        <c:axId val="41289216"/>
      </c:lineChart>
      <c:dateAx>
        <c:axId val="41266560"/>
        <c:scaling>
          <c:orientation val="minMax"/>
        </c:scaling>
        <c:delete val="1"/>
        <c:axPos val="b"/>
        <c:numFmt formatCode="ge" sourceLinked="1"/>
        <c:majorTickMark val="none"/>
        <c:minorTickMark val="none"/>
        <c:tickLblPos val="none"/>
        <c:crossAx val="41289216"/>
        <c:crosses val="autoZero"/>
        <c:auto val="1"/>
        <c:lblOffset val="100"/>
        <c:baseTimeUnit val="years"/>
      </c:dateAx>
      <c:valAx>
        <c:axId val="4128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6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311616"/>
        <c:axId val="4133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311616"/>
        <c:axId val="41334272"/>
      </c:lineChart>
      <c:dateAx>
        <c:axId val="41311616"/>
        <c:scaling>
          <c:orientation val="minMax"/>
        </c:scaling>
        <c:delete val="1"/>
        <c:axPos val="b"/>
        <c:numFmt formatCode="ge" sourceLinked="1"/>
        <c:majorTickMark val="none"/>
        <c:minorTickMark val="none"/>
        <c:tickLblPos val="none"/>
        <c:crossAx val="41334272"/>
        <c:crosses val="autoZero"/>
        <c:auto val="1"/>
        <c:lblOffset val="100"/>
        <c:baseTimeUnit val="years"/>
      </c:dateAx>
      <c:valAx>
        <c:axId val="4133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1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342080"/>
        <c:axId val="4134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41342080"/>
        <c:axId val="41344000"/>
      </c:lineChart>
      <c:dateAx>
        <c:axId val="41342080"/>
        <c:scaling>
          <c:orientation val="minMax"/>
        </c:scaling>
        <c:delete val="1"/>
        <c:axPos val="b"/>
        <c:numFmt formatCode="ge" sourceLinked="1"/>
        <c:majorTickMark val="none"/>
        <c:minorTickMark val="none"/>
        <c:tickLblPos val="none"/>
        <c:crossAx val="41344000"/>
        <c:crosses val="autoZero"/>
        <c:auto val="1"/>
        <c:lblOffset val="100"/>
        <c:baseTimeUnit val="years"/>
      </c:dateAx>
      <c:valAx>
        <c:axId val="4134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4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48.36</c:v>
                </c:pt>
                <c:pt idx="1">
                  <c:v>48.97</c:v>
                </c:pt>
                <c:pt idx="2">
                  <c:v>50.72</c:v>
                </c:pt>
                <c:pt idx="3">
                  <c:v>50.21</c:v>
                </c:pt>
                <c:pt idx="4">
                  <c:v>57.64</c:v>
                </c:pt>
              </c:numCache>
            </c:numRef>
          </c:val>
        </c:ser>
        <c:dLbls>
          <c:showLegendKey val="0"/>
          <c:showVal val="0"/>
          <c:showCatName val="0"/>
          <c:showSerName val="0"/>
          <c:showPercent val="0"/>
          <c:showBubbleSize val="0"/>
        </c:dLbls>
        <c:gapWidth val="150"/>
        <c:axId val="86496000"/>
        <c:axId val="8649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86496000"/>
        <c:axId val="86497920"/>
      </c:lineChart>
      <c:dateAx>
        <c:axId val="86496000"/>
        <c:scaling>
          <c:orientation val="minMax"/>
        </c:scaling>
        <c:delete val="1"/>
        <c:axPos val="b"/>
        <c:numFmt formatCode="ge" sourceLinked="1"/>
        <c:majorTickMark val="none"/>
        <c:minorTickMark val="none"/>
        <c:tickLblPos val="none"/>
        <c:crossAx val="86497920"/>
        <c:crosses val="autoZero"/>
        <c:auto val="1"/>
        <c:lblOffset val="100"/>
        <c:baseTimeUnit val="years"/>
      </c:dateAx>
      <c:valAx>
        <c:axId val="8649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9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214.88</c:v>
                </c:pt>
                <c:pt idx="1">
                  <c:v>231.6</c:v>
                </c:pt>
                <c:pt idx="2">
                  <c:v>226.05</c:v>
                </c:pt>
                <c:pt idx="3">
                  <c:v>220.18</c:v>
                </c:pt>
                <c:pt idx="4">
                  <c:v>231.79</c:v>
                </c:pt>
              </c:numCache>
            </c:numRef>
          </c:val>
        </c:ser>
        <c:dLbls>
          <c:showLegendKey val="0"/>
          <c:showVal val="0"/>
          <c:showCatName val="0"/>
          <c:showSerName val="0"/>
          <c:showPercent val="0"/>
          <c:showBubbleSize val="0"/>
        </c:dLbls>
        <c:gapWidth val="150"/>
        <c:axId val="86593536"/>
        <c:axId val="8659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86593536"/>
        <c:axId val="86595456"/>
      </c:lineChart>
      <c:dateAx>
        <c:axId val="86593536"/>
        <c:scaling>
          <c:orientation val="minMax"/>
        </c:scaling>
        <c:delete val="1"/>
        <c:axPos val="b"/>
        <c:numFmt formatCode="ge" sourceLinked="1"/>
        <c:majorTickMark val="none"/>
        <c:minorTickMark val="none"/>
        <c:tickLblPos val="none"/>
        <c:crossAx val="86595456"/>
        <c:crosses val="autoZero"/>
        <c:auto val="1"/>
        <c:lblOffset val="100"/>
        <c:baseTimeUnit val="years"/>
      </c:dateAx>
      <c:valAx>
        <c:axId val="8659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9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豊川市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185111</v>
      </c>
      <c r="AM8" s="64"/>
      <c r="AN8" s="64"/>
      <c r="AO8" s="64"/>
      <c r="AP8" s="64"/>
      <c r="AQ8" s="64"/>
      <c r="AR8" s="64"/>
      <c r="AS8" s="64"/>
      <c r="AT8" s="63">
        <f>データ!S6</f>
        <v>161.13999999999999</v>
      </c>
      <c r="AU8" s="63"/>
      <c r="AV8" s="63"/>
      <c r="AW8" s="63"/>
      <c r="AX8" s="63"/>
      <c r="AY8" s="63"/>
      <c r="AZ8" s="63"/>
      <c r="BA8" s="63"/>
      <c r="BB8" s="63">
        <f>データ!T6</f>
        <v>1148.76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2.5099999999999998</v>
      </c>
      <c r="Q10" s="63"/>
      <c r="R10" s="63"/>
      <c r="S10" s="63"/>
      <c r="T10" s="63"/>
      <c r="U10" s="63"/>
      <c r="V10" s="63"/>
      <c r="W10" s="63">
        <f>データ!P6</f>
        <v>93.62</v>
      </c>
      <c r="X10" s="63"/>
      <c r="Y10" s="63"/>
      <c r="Z10" s="63"/>
      <c r="AA10" s="63"/>
      <c r="AB10" s="63"/>
      <c r="AC10" s="63"/>
      <c r="AD10" s="64">
        <f>データ!Q6</f>
        <v>1954</v>
      </c>
      <c r="AE10" s="64"/>
      <c r="AF10" s="64"/>
      <c r="AG10" s="64"/>
      <c r="AH10" s="64"/>
      <c r="AI10" s="64"/>
      <c r="AJ10" s="64"/>
      <c r="AK10" s="2"/>
      <c r="AL10" s="64">
        <f>データ!U6</f>
        <v>4637</v>
      </c>
      <c r="AM10" s="64"/>
      <c r="AN10" s="64"/>
      <c r="AO10" s="64"/>
      <c r="AP10" s="64"/>
      <c r="AQ10" s="64"/>
      <c r="AR10" s="64"/>
      <c r="AS10" s="64"/>
      <c r="AT10" s="63">
        <f>データ!V6</f>
        <v>1.58</v>
      </c>
      <c r="AU10" s="63"/>
      <c r="AV10" s="63"/>
      <c r="AW10" s="63"/>
      <c r="AX10" s="63"/>
      <c r="AY10" s="63"/>
      <c r="AZ10" s="63"/>
      <c r="BA10" s="63"/>
      <c r="BB10" s="63">
        <f>データ!W6</f>
        <v>2934.81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232076</v>
      </c>
      <c r="D6" s="31">
        <f t="shared" si="3"/>
        <v>47</v>
      </c>
      <c r="E6" s="31">
        <f t="shared" si="3"/>
        <v>17</v>
      </c>
      <c r="F6" s="31">
        <f t="shared" si="3"/>
        <v>4</v>
      </c>
      <c r="G6" s="31">
        <f t="shared" si="3"/>
        <v>0</v>
      </c>
      <c r="H6" s="31" t="str">
        <f t="shared" si="3"/>
        <v>愛知県　豊川市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2.5099999999999998</v>
      </c>
      <c r="P6" s="32">
        <f t="shared" si="3"/>
        <v>93.62</v>
      </c>
      <c r="Q6" s="32">
        <f t="shared" si="3"/>
        <v>1954</v>
      </c>
      <c r="R6" s="32">
        <f t="shared" si="3"/>
        <v>185111</v>
      </c>
      <c r="S6" s="32">
        <f t="shared" si="3"/>
        <v>161.13999999999999</v>
      </c>
      <c r="T6" s="32">
        <f t="shared" si="3"/>
        <v>1148.76</v>
      </c>
      <c r="U6" s="32">
        <f t="shared" si="3"/>
        <v>4637</v>
      </c>
      <c r="V6" s="32">
        <f t="shared" si="3"/>
        <v>1.58</v>
      </c>
      <c r="W6" s="32">
        <f t="shared" si="3"/>
        <v>2934.81</v>
      </c>
      <c r="X6" s="33">
        <f>IF(X7="",NA(),X7)</f>
        <v>66.930000000000007</v>
      </c>
      <c r="Y6" s="33">
        <f t="shared" ref="Y6:AG6" si="4">IF(Y7="",NA(),Y7)</f>
        <v>67.3</v>
      </c>
      <c r="Z6" s="33">
        <f t="shared" si="4"/>
        <v>59.55</v>
      </c>
      <c r="AA6" s="33">
        <f t="shared" si="4"/>
        <v>59.05</v>
      </c>
      <c r="AB6" s="33">
        <f t="shared" si="4"/>
        <v>67.650000000000006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1812.65</v>
      </c>
      <c r="BK6" s="33">
        <f t="shared" si="7"/>
        <v>1764.87</v>
      </c>
      <c r="BL6" s="33">
        <f t="shared" si="7"/>
        <v>1622.51</v>
      </c>
      <c r="BM6" s="33">
        <f t="shared" si="7"/>
        <v>1569.13</v>
      </c>
      <c r="BN6" s="33">
        <f t="shared" si="7"/>
        <v>1436</v>
      </c>
      <c r="BO6" s="32" t="str">
        <f>IF(BO7="","",IF(BO7="-","【-】","【"&amp;SUBSTITUTE(TEXT(BO7,"#,##0.00"),"-","△")&amp;"】"))</f>
        <v>【1,479.31】</v>
      </c>
      <c r="BP6" s="33">
        <f>IF(BP7="",NA(),BP7)</f>
        <v>48.36</v>
      </c>
      <c r="BQ6" s="33">
        <f t="shared" ref="BQ6:BY6" si="8">IF(BQ7="",NA(),BQ7)</f>
        <v>48.97</v>
      </c>
      <c r="BR6" s="33">
        <f t="shared" si="8"/>
        <v>50.72</v>
      </c>
      <c r="BS6" s="33">
        <f t="shared" si="8"/>
        <v>50.21</v>
      </c>
      <c r="BT6" s="33">
        <f t="shared" si="8"/>
        <v>57.64</v>
      </c>
      <c r="BU6" s="33">
        <f t="shared" si="8"/>
        <v>59.35</v>
      </c>
      <c r="BV6" s="33">
        <f t="shared" si="8"/>
        <v>60.75</v>
      </c>
      <c r="BW6" s="33">
        <f t="shared" si="8"/>
        <v>62.83</v>
      </c>
      <c r="BX6" s="33">
        <f t="shared" si="8"/>
        <v>64.63</v>
      </c>
      <c r="BY6" s="33">
        <f t="shared" si="8"/>
        <v>66.56</v>
      </c>
      <c r="BZ6" s="32" t="str">
        <f>IF(BZ7="","",IF(BZ7="-","【-】","【"&amp;SUBSTITUTE(TEXT(BZ7,"#,##0.00"),"-","△")&amp;"】"))</f>
        <v>【63.50】</v>
      </c>
      <c r="CA6" s="33">
        <f>IF(CA7="",NA(),CA7)</f>
        <v>214.88</v>
      </c>
      <c r="CB6" s="33">
        <f t="shared" ref="CB6:CJ6" si="9">IF(CB7="",NA(),CB7)</f>
        <v>231.6</v>
      </c>
      <c r="CC6" s="33">
        <f t="shared" si="9"/>
        <v>226.05</v>
      </c>
      <c r="CD6" s="33">
        <f t="shared" si="9"/>
        <v>220.18</v>
      </c>
      <c r="CE6" s="33">
        <f t="shared" si="9"/>
        <v>231.79</v>
      </c>
      <c r="CF6" s="33">
        <f t="shared" si="9"/>
        <v>260.48</v>
      </c>
      <c r="CG6" s="33">
        <f t="shared" si="9"/>
        <v>256</v>
      </c>
      <c r="CH6" s="33">
        <f t="shared" si="9"/>
        <v>250.43</v>
      </c>
      <c r="CI6" s="33">
        <f t="shared" si="9"/>
        <v>245.75</v>
      </c>
      <c r="CJ6" s="33">
        <f t="shared" si="9"/>
        <v>244.29</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40.56</v>
      </c>
      <c r="CR6" s="33">
        <f t="shared" si="10"/>
        <v>41.59</v>
      </c>
      <c r="CS6" s="33">
        <f t="shared" si="10"/>
        <v>42.31</v>
      </c>
      <c r="CT6" s="33">
        <f t="shared" si="10"/>
        <v>43.65</v>
      </c>
      <c r="CU6" s="33">
        <f t="shared" si="10"/>
        <v>43.58</v>
      </c>
      <c r="CV6" s="32" t="str">
        <f>IF(CV7="","",IF(CV7="-","【-】","【"&amp;SUBSTITUTE(TEXT(CV7,"#,##0.00"),"-","△")&amp;"】"))</f>
        <v>【41.06】</v>
      </c>
      <c r="CW6" s="33">
        <f>IF(CW7="",NA(),CW7)</f>
        <v>77.47</v>
      </c>
      <c r="CX6" s="33">
        <f t="shared" ref="CX6:DF6" si="11">IF(CX7="",NA(),CX7)</f>
        <v>79.37</v>
      </c>
      <c r="CY6" s="33">
        <f t="shared" si="11"/>
        <v>84.24</v>
      </c>
      <c r="CZ6" s="33">
        <f t="shared" si="11"/>
        <v>84.09</v>
      </c>
      <c r="DA6" s="33">
        <f t="shared" si="11"/>
        <v>84.71</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232076</v>
      </c>
      <c r="D7" s="35">
        <v>47</v>
      </c>
      <c r="E7" s="35">
        <v>17</v>
      </c>
      <c r="F7" s="35">
        <v>4</v>
      </c>
      <c r="G7" s="35">
        <v>0</v>
      </c>
      <c r="H7" s="35" t="s">
        <v>96</v>
      </c>
      <c r="I7" s="35" t="s">
        <v>97</v>
      </c>
      <c r="J7" s="35" t="s">
        <v>98</v>
      </c>
      <c r="K7" s="35" t="s">
        <v>99</v>
      </c>
      <c r="L7" s="35" t="s">
        <v>100</v>
      </c>
      <c r="M7" s="36" t="s">
        <v>101</v>
      </c>
      <c r="N7" s="36" t="s">
        <v>102</v>
      </c>
      <c r="O7" s="36">
        <v>2.5099999999999998</v>
      </c>
      <c r="P7" s="36">
        <v>93.62</v>
      </c>
      <c r="Q7" s="36">
        <v>1954</v>
      </c>
      <c r="R7" s="36">
        <v>185111</v>
      </c>
      <c r="S7" s="36">
        <v>161.13999999999999</v>
      </c>
      <c r="T7" s="36">
        <v>1148.76</v>
      </c>
      <c r="U7" s="36">
        <v>4637</v>
      </c>
      <c r="V7" s="36">
        <v>1.58</v>
      </c>
      <c r="W7" s="36">
        <v>2934.81</v>
      </c>
      <c r="X7" s="36">
        <v>66.930000000000007</v>
      </c>
      <c r="Y7" s="36">
        <v>67.3</v>
      </c>
      <c r="Z7" s="36">
        <v>59.55</v>
      </c>
      <c r="AA7" s="36">
        <v>59.05</v>
      </c>
      <c r="AB7" s="36">
        <v>67.650000000000006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1812.65</v>
      </c>
      <c r="BK7" s="36">
        <v>1764.87</v>
      </c>
      <c r="BL7" s="36">
        <v>1622.51</v>
      </c>
      <c r="BM7" s="36">
        <v>1569.13</v>
      </c>
      <c r="BN7" s="36">
        <v>1436</v>
      </c>
      <c r="BO7" s="36">
        <v>1479.31</v>
      </c>
      <c r="BP7" s="36">
        <v>48.36</v>
      </c>
      <c r="BQ7" s="36">
        <v>48.97</v>
      </c>
      <c r="BR7" s="36">
        <v>50.72</v>
      </c>
      <c r="BS7" s="36">
        <v>50.21</v>
      </c>
      <c r="BT7" s="36">
        <v>57.64</v>
      </c>
      <c r="BU7" s="36">
        <v>59.35</v>
      </c>
      <c r="BV7" s="36">
        <v>60.75</v>
      </c>
      <c r="BW7" s="36">
        <v>62.83</v>
      </c>
      <c r="BX7" s="36">
        <v>64.63</v>
      </c>
      <c r="BY7" s="36">
        <v>66.56</v>
      </c>
      <c r="BZ7" s="36">
        <v>63.5</v>
      </c>
      <c r="CA7" s="36">
        <v>214.88</v>
      </c>
      <c r="CB7" s="36">
        <v>231.6</v>
      </c>
      <c r="CC7" s="36">
        <v>226.05</v>
      </c>
      <c r="CD7" s="36">
        <v>220.18</v>
      </c>
      <c r="CE7" s="36">
        <v>231.79</v>
      </c>
      <c r="CF7" s="36">
        <v>260.48</v>
      </c>
      <c r="CG7" s="36">
        <v>256</v>
      </c>
      <c r="CH7" s="36">
        <v>250.43</v>
      </c>
      <c r="CI7" s="36">
        <v>245.75</v>
      </c>
      <c r="CJ7" s="36">
        <v>244.29</v>
      </c>
      <c r="CK7" s="36">
        <v>253.12</v>
      </c>
      <c r="CL7" s="36" t="s">
        <v>101</v>
      </c>
      <c r="CM7" s="36" t="s">
        <v>101</v>
      </c>
      <c r="CN7" s="36" t="s">
        <v>101</v>
      </c>
      <c r="CO7" s="36" t="s">
        <v>101</v>
      </c>
      <c r="CP7" s="36" t="s">
        <v>101</v>
      </c>
      <c r="CQ7" s="36">
        <v>40.56</v>
      </c>
      <c r="CR7" s="36">
        <v>41.59</v>
      </c>
      <c r="CS7" s="36">
        <v>42.31</v>
      </c>
      <c r="CT7" s="36">
        <v>43.65</v>
      </c>
      <c r="CU7" s="36">
        <v>43.58</v>
      </c>
      <c r="CV7" s="36">
        <v>41.06</v>
      </c>
      <c r="CW7" s="36">
        <v>77.47</v>
      </c>
      <c r="CX7" s="36">
        <v>79.37</v>
      </c>
      <c r="CY7" s="36">
        <v>84.24</v>
      </c>
      <c r="CZ7" s="36">
        <v>84.09</v>
      </c>
      <c r="DA7" s="36">
        <v>84.71</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2016-02-15T02:05:17Z</cp:lastPrinted>
  <dcterms:created xsi:type="dcterms:W3CDTF">2016-02-03T09:04:22Z</dcterms:created>
  <dcterms:modified xsi:type="dcterms:W3CDTF">2016-02-25T04:02:12Z</dcterms:modified>
  <cp:category/>
</cp:coreProperties>
</file>