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W10" i="4" s="1"/>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AT8" i="4"/>
  <c r="AL8" i="4"/>
  <c r="P8" i="4"/>
  <c r="C10" i="5" l="1"/>
  <c r="D10" i="5"/>
  <c r="E10" i="5"/>
  <c r="B10" i="5"/>
</calcChain>
</file>

<file path=xl/sharedStrings.xml><?xml version="1.0" encoding="utf-8"?>
<sst xmlns="http://schemas.openxmlformats.org/spreadsheetml/2006/main" count="250" uniqueCount="110">
  <si>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</si>
  <si>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</si>
  <si>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</si>
  <si>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</si>
  <si>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</si>
  <si>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</si>
  <si>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</si>
  <si>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</si>
  <si>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</si>
  <si>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</si>
  <si>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</si>
  <si>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</si>
  <si>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</si>
  <si>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</si>
  <si>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</si>
  <si>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</si>
  <si>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</si>
  <si>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</si>
  <si>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</si>
  <si>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</si>
  <si>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</si>
  <si>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</si>
  <si>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</si>
  <si>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</si>
  <si>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</si>
  <si>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</si>
  <si>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</si>
  <si>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</si>
  <si>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</si>
  <si>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</si>
  <si>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</si>
  <si>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</si>
  <si>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</si>
  <si>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</si>
  <si>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</si>
  <si>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</si>
  <si>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</si>
  <si>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</si>
  <si>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</si>
  <si>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</si>
  <si>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</si>
  <si>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</si>
  <si>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</si>
  <si>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</si>
  <si>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</si>
  <si>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</si>
  <si>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</si>
  <si>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</si>
  <si>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</si>
  <si>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</si>
  <si>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</si>
  <si>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</si>
  <si>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</si>
  <si>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</si>
  <si>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</si>
  <si>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</si>
  <si>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</si>
  <si>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</si>
  <si>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</si>
  <si>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</si>
  <si>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</si>
  <si>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</si>
  <si>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</si>
  <si>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</si>
  <si>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</si>
  <si>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</si>
  <si>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</si>
  <si>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</si>
  <si>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</si>
  <si>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</si>
  <si>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</si>
  <si>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</si>
  <si>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</si>
  <si>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</si>
  <si>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</si>
  <si>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</si>
  <si>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</si>
  <si>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</si>
  <si>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</si>
  <si>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</si>
  <si>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</si>
  <si>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</si>
  <si>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</si>
  <si>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</si>
  <si>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</si>
  <si>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</si>
  <si>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</si>
  <si>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</si>
  <si>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</si>
  <si>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</si>
  <si>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</si>
  <si>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</si>
  <si>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</si>
  <si>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</si>
  <si>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</si>
  <si>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</si>
  <si>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豊田市</t>
  </si>
  <si>
    <t>法適用</t>
  </si>
  <si>
    <t>下水道事業</t>
  </si>
  <si>
    <t>公共下水道</t>
  </si>
  <si>
    <t>Ac2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</si>
  <si>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</si>
  <si>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</si>
  <si>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</si>
  <si>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</si>
  <si>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</si>
  <si>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</si>
  <si>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一般会計からの繰入れにより経常収支比率、経費回収率がおおむね100％であり、純利益を確保している。
　流動比率は26年度に大幅に低下しているが、会計基準の見直しによるものであり、実態は以前と変化しておらず類似団体平均よりも高いため、支払能力の低下を示しているわけではないと考えられる。今後、企業債の償還が進んでいくため、企業債残高対事業規模比率が減少傾向は続いていくことが想定される。
　類似団体平均よりも汚水処理原価が低いのは、処理場を持たずすべて流域下水道による処理であるためと考えられる。今後、法人市民税の一部国税化等、財政構造の変化を受け、一般会計からの繰入れが厳しくなることも考えられるため、より効率的な経営の実現と適正な下水道使用料体系を検討する必要がある。</t>
    <rPh sb="14" eb="16">
      <t>ケイジョウ</t>
    </rPh>
    <rPh sb="16" eb="18">
      <t>シュウシ</t>
    </rPh>
    <rPh sb="18" eb="20">
      <t>ヒリツ</t>
    </rPh>
    <rPh sb="21" eb="23">
      <t>ケイヒ</t>
    </rPh>
    <rPh sb="23" eb="25">
      <t>カイシュウ</t>
    </rPh>
    <rPh sb="25" eb="26">
      <t>リツ</t>
    </rPh>
    <rPh sb="39" eb="42">
      <t>ジュンリエキ</t>
    </rPh>
    <rPh sb="43" eb="45">
      <t>カクホ</t>
    </rPh>
    <rPh sb="52" eb="54">
      <t>リュウドウ</t>
    </rPh>
    <rPh sb="54" eb="56">
      <t>ヒリツ</t>
    </rPh>
    <rPh sb="59" eb="61">
      <t>ネンド</t>
    </rPh>
    <rPh sb="62" eb="64">
      <t>オオハバ</t>
    </rPh>
    <rPh sb="65" eb="67">
      <t>テイカ</t>
    </rPh>
    <rPh sb="73" eb="75">
      <t>カイケイ</t>
    </rPh>
    <rPh sb="75" eb="77">
      <t>キジュン</t>
    </rPh>
    <rPh sb="78" eb="80">
      <t>ミナオ</t>
    </rPh>
    <rPh sb="93" eb="95">
      <t>イゼン</t>
    </rPh>
    <rPh sb="103" eb="105">
      <t>ルイジ</t>
    </rPh>
    <rPh sb="105" eb="107">
      <t>ダンタイ</t>
    </rPh>
    <rPh sb="107" eb="109">
      <t>ヘイキン</t>
    </rPh>
    <rPh sb="112" eb="113">
      <t>タカ</t>
    </rPh>
    <rPh sb="117" eb="119">
      <t>シハライ</t>
    </rPh>
    <rPh sb="119" eb="121">
      <t>ノウリョク</t>
    </rPh>
    <rPh sb="122" eb="124">
      <t>テイカ</t>
    </rPh>
    <rPh sb="125" eb="126">
      <t>シメ</t>
    </rPh>
    <rPh sb="137" eb="138">
      <t>カンガ</t>
    </rPh>
    <rPh sb="143" eb="145">
      <t>コンゴ</t>
    </rPh>
    <rPh sb="146" eb="148">
      <t>キギョウ</t>
    </rPh>
    <rPh sb="148" eb="149">
      <t>サイ</t>
    </rPh>
    <rPh sb="150" eb="152">
      <t>ショウカン</t>
    </rPh>
    <rPh sb="153" eb="154">
      <t>スス</t>
    </rPh>
    <rPh sb="161" eb="163">
      <t>キギョウ</t>
    </rPh>
    <rPh sb="163" eb="164">
      <t>サイ</t>
    </rPh>
    <rPh sb="164" eb="166">
      <t>ザンダカ</t>
    </rPh>
    <rPh sb="166" eb="167">
      <t>タイ</t>
    </rPh>
    <rPh sb="167" eb="169">
      <t>ジギョウ</t>
    </rPh>
    <rPh sb="169" eb="171">
      <t>キボ</t>
    </rPh>
    <rPh sb="171" eb="173">
      <t>ヒリツ</t>
    </rPh>
    <rPh sb="174" eb="176">
      <t>ゲンショウ</t>
    </rPh>
    <rPh sb="176" eb="178">
      <t>ケイコウ</t>
    </rPh>
    <rPh sb="179" eb="180">
      <t>ツヅ</t>
    </rPh>
    <rPh sb="187" eb="189">
      <t>ソウテイ</t>
    </rPh>
    <rPh sb="216" eb="219">
      <t>ショリジョウ</t>
    </rPh>
    <rPh sb="220" eb="221">
      <t>モ</t>
    </rPh>
    <rPh sb="226" eb="228">
      <t>リュウイキ</t>
    </rPh>
    <rPh sb="228" eb="231">
      <t>ゲスイドウ</t>
    </rPh>
    <rPh sb="234" eb="236">
      <t>ショリ</t>
    </rPh>
    <rPh sb="242" eb="243">
      <t>カンガ</t>
    </rPh>
    <rPh sb="282" eb="284">
      <t>クリイレ</t>
    </rPh>
    <rPh sb="311" eb="313">
      <t>ジツゲン</t>
    </rPh>
    <rPh sb="314" eb="316">
      <t>テキセイ</t>
    </rPh>
    <rPh sb="317" eb="320">
      <t>ゲスイドウ</t>
    </rPh>
    <rPh sb="320" eb="323">
      <t>シヨウリョウ</t>
    </rPh>
    <rPh sb="323" eb="325">
      <t>タイケイ</t>
    </rPh>
    <rPh sb="326" eb="328">
      <t>ケントウ</t>
    </rPh>
    <rPh sb="330" eb="332">
      <t>ヒツヨウ</t>
    </rPh>
    <phoneticPr fontId="4"/>
  </si>
  <si>
    <t>　有形固定資産減価償却率は、類似団体平均と同程度を示しているが、管渠老朽化率は若干高い。雨水管のごく一部が法定耐用年数を超えている。しかし、管渠改善率は類似団体平均を上回っており、少しずつではあるが改善が進んでいる。なお、26年度に有形固定資産減価償却率が急激に増加しているが、会計制度の変更に伴うものである。
 法定耐用年数から見ると、更新のピークはしばらく先になるため、管渠改善率が大きく上昇することはないと想定される。しかし、今後10年ほどで管渠の整備が完了すると、その後更新の時期に入る。更新の平準化を図り、計画的に更新を進めていく必要がある。</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1" eb="24">
      <t>ドウテイド</t>
    </rPh>
    <rPh sb="25" eb="26">
      <t>シメ</t>
    </rPh>
    <rPh sb="32" eb="34">
      <t>カンキョ</t>
    </rPh>
    <rPh sb="34" eb="36">
      <t>ロウキュウ</t>
    </rPh>
    <rPh sb="36" eb="37">
      <t>カ</t>
    </rPh>
    <rPh sb="37" eb="38">
      <t>リツ</t>
    </rPh>
    <rPh sb="39" eb="41">
      <t>ジャッカン</t>
    </rPh>
    <rPh sb="41" eb="42">
      <t>タカ</t>
    </rPh>
    <rPh sb="44" eb="46">
      <t>ウスイ</t>
    </rPh>
    <rPh sb="46" eb="47">
      <t>カン</t>
    </rPh>
    <rPh sb="50" eb="52">
      <t>イチブ</t>
    </rPh>
    <rPh sb="53" eb="55">
      <t>ホウテイ</t>
    </rPh>
    <rPh sb="55" eb="57">
      <t>タイヨウ</t>
    </rPh>
    <rPh sb="57" eb="59">
      <t>ネンスウ</t>
    </rPh>
    <rPh sb="60" eb="61">
      <t>コ</t>
    </rPh>
    <rPh sb="70" eb="72">
      <t>カンキョ</t>
    </rPh>
    <rPh sb="72" eb="74">
      <t>カイゼン</t>
    </rPh>
    <rPh sb="74" eb="75">
      <t>リツ</t>
    </rPh>
    <rPh sb="76" eb="78">
      <t>ルイジ</t>
    </rPh>
    <rPh sb="78" eb="80">
      <t>ダンタイ</t>
    </rPh>
    <rPh sb="80" eb="82">
      <t>ヘイキン</t>
    </rPh>
    <rPh sb="83" eb="85">
      <t>ウワマワ</t>
    </rPh>
    <rPh sb="90" eb="91">
      <t>スコ</t>
    </rPh>
    <rPh sb="99" eb="101">
      <t>カイゼン</t>
    </rPh>
    <rPh sb="102" eb="103">
      <t>スス</t>
    </rPh>
    <rPh sb="113" eb="115">
      <t>ネンド</t>
    </rPh>
    <rPh sb="116" eb="118">
      <t>ユウケイ</t>
    </rPh>
    <rPh sb="118" eb="120">
      <t>コテイ</t>
    </rPh>
    <rPh sb="120" eb="122">
      <t>シサン</t>
    </rPh>
    <rPh sb="122" eb="124">
      <t>ゲンカ</t>
    </rPh>
    <rPh sb="124" eb="126">
      <t>ショウキャク</t>
    </rPh>
    <rPh sb="126" eb="127">
      <t>リツ</t>
    </rPh>
    <rPh sb="128" eb="130">
      <t>キュウゲキ</t>
    </rPh>
    <rPh sb="131" eb="133">
      <t>ゾウカ</t>
    </rPh>
    <rPh sb="139" eb="141">
      <t>カイケイ</t>
    </rPh>
    <rPh sb="141" eb="143">
      <t>セイド</t>
    </rPh>
    <rPh sb="144" eb="146">
      <t>ヘンコウ</t>
    </rPh>
    <rPh sb="147" eb="148">
      <t>トモナ</t>
    </rPh>
    <rPh sb="157" eb="159">
      <t>ホウテイ</t>
    </rPh>
    <rPh sb="159" eb="161">
      <t>タイヨウ</t>
    </rPh>
    <rPh sb="161" eb="163">
      <t>ネンスウ</t>
    </rPh>
    <rPh sb="165" eb="166">
      <t>ミ</t>
    </rPh>
    <rPh sb="169" eb="171">
      <t>コウシン</t>
    </rPh>
    <rPh sb="180" eb="181">
      <t>サキ</t>
    </rPh>
    <rPh sb="187" eb="189">
      <t>カンキョ</t>
    </rPh>
    <rPh sb="189" eb="191">
      <t>カイゼン</t>
    </rPh>
    <rPh sb="191" eb="192">
      <t>リツ</t>
    </rPh>
    <rPh sb="193" eb="194">
      <t>オオ</t>
    </rPh>
    <rPh sb="196" eb="198">
      <t>ジョウショウ</t>
    </rPh>
    <rPh sb="206" eb="208">
      <t>ソウテイ</t>
    </rPh>
    <rPh sb="216" eb="218">
      <t>コンゴ</t>
    </rPh>
    <rPh sb="220" eb="221">
      <t>ネン</t>
    </rPh>
    <rPh sb="224" eb="226">
      <t>カンキョ</t>
    </rPh>
    <rPh sb="227" eb="229">
      <t>セイビ</t>
    </rPh>
    <rPh sb="230" eb="232">
      <t>カンリョウ</t>
    </rPh>
    <rPh sb="238" eb="239">
      <t>ゴ</t>
    </rPh>
    <rPh sb="239" eb="241">
      <t>コウシン</t>
    </rPh>
    <rPh sb="242" eb="244">
      <t>ジキ</t>
    </rPh>
    <rPh sb="245" eb="246">
      <t>ハイ</t>
    </rPh>
    <rPh sb="258" eb="261">
      <t>ケイカクテキ</t>
    </rPh>
    <rPh sb="262" eb="264">
      <t>コウシン</t>
    </rPh>
    <rPh sb="265" eb="266">
      <t>スス</t>
    </rPh>
    <rPh sb="270" eb="272">
      <t>ヒツヨウ</t>
    </rPh>
    <phoneticPr fontId="4"/>
  </si>
  <si>
    <t>　現在は純利益を出しているが、財政構造の変化を受け、今後も一般会計から同水準の繰入を負担が求めていくことが厳しくなっていくことが想定される。
　また、管渠の更新については、更新の平準化や、長期的な収支を見据えた適正な投資が必要である。アセットマネジメントの導入や経営の効率化、適正な下水道使用料のあり方の検討等を踏まえ、収益の確保を図っていく必要がある。</t>
    <rPh sb="1" eb="3">
      <t>ゲンザイ</t>
    </rPh>
    <rPh sb="4" eb="7">
      <t>ジュンリエキ</t>
    </rPh>
    <rPh sb="8" eb="9">
      <t>ダ</t>
    </rPh>
    <rPh sb="15" eb="17">
      <t>ザイセイ</t>
    </rPh>
    <rPh sb="17" eb="19">
      <t>コウゾウ</t>
    </rPh>
    <rPh sb="20" eb="22">
      <t>ヘンカ</t>
    </rPh>
    <rPh sb="23" eb="24">
      <t>ウ</t>
    </rPh>
    <rPh sb="26" eb="28">
      <t>コンゴ</t>
    </rPh>
    <rPh sb="29" eb="31">
      <t>イッパン</t>
    </rPh>
    <rPh sb="31" eb="33">
      <t>カイケイ</t>
    </rPh>
    <rPh sb="35" eb="36">
      <t>ドウ</t>
    </rPh>
    <rPh sb="36" eb="38">
      <t>スイジュン</t>
    </rPh>
    <rPh sb="39" eb="41">
      <t>クリイレ</t>
    </rPh>
    <rPh sb="42" eb="44">
      <t>フタン</t>
    </rPh>
    <rPh sb="45" eb="46">
      <t>モト</t>
    </rPh>
    <rPh sb="53" eb="54">
      <t>キビ</t>
    </rPh>
    <rPh sb="64" eb="66">
      <t>ソウテイ</t>
    </rPh>
    <rPh sb="75" eb="77">
      <t>カンキョ</t>
    </rPh>
    <rPh sb="78" eb="80">
      <t>コウシン</t>
    </rPh>
    <rPh sb="86" eb="88">
      <t>コウシン</t>
    </rPh>
    <rPh sb="89" eb="92">
      <t>ヘイジュンカ</t>
    </rPh>
    <rPh sb="94" eb="97">
      <t>チョウキテキ</t>
    </rPh>
    <rPh sb="98" eb="100">
      <t>シュウシ</t>
    </rPh>
    <rPh sb="101" eb="103">
      <t>ミス</t>
    </rPh>
    <rPh sb="105" eb="107">
      <t>テキセイ</t>
    </rPh>
    <rPh sb="108" eb="110">
      <t>トウシ</t>
    </rPh>
    <rPh sb="111" eb="113">
      <t>ヒツヨウ</t>
    </rPh>
    <rPh sb="128" eb="130">
      <t>ドウニュウ</t>
    </rPh>
    <rPh sb="131" eb="133">
      <t>ケイエイ</t>
    </rPh>
    <rPh sb="134" eb="137">
      <t>コウリツカ</t>
    </rPh>
    <rPh sb="138" eb="140">
      <t>テキセイ</t>
    </rPh>
    <rPh sb="141" eb="144">
      <t>ゲスイドウ</t>
    </rPh>
    <rPh sb="144" eb="147">
      <t>シヨウリョウ</t>
    </rPh>
    <rPh sb="150" eb="151">
      <t>カタ</t>
    </rPh>
    <rPh sb="152" eb="154">
      <t>ケントウ</t>
    </rPh>
    <rPh sb="154" eb="155">
      <t>トウ</t>
    </rPh>
    <rPh sb="156" eb="157">
      <t>フ</t>
    </rPh>
    <rPh sb="160" eb="162">
      <t>シュウエキ</t>
    </rPh>
    <rPh sb="163" eb="165">
      <t>カクホ</t>
    </rPh>
    <rPh sb="166" eb="167">
      <t>ハカ</t>
    </rPh>
    <rPh sb="171" eb="1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</si>
</sst>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0.3</c:v>
                </c:pt>
                <c:pt idx="2">
                  <c:v>0.36</c:v>
                </c:pt>
                <c:pt idx="3">
                  <c:v>0.37</c:v>
                </c:pt>
                <c:pt idx="4">
                  <c:v>0.16</c:v>
                </c:pt>
              </c:numCache>
            </c:numRef>
          </c:val>
        </c:ser>
        <c:dLbls>
          <c:showLegendKey val="0"/>
          <c:showVal val="0"/>
          <c:showCatName val="0"/>
          <c:showSerName val="0"/>
          <c:showPercent val="0"/>
          <c:showBubbleSize val="0"/>
        </c:dLbls>
        <c:gapWidth val="150"/>
        <c:axId val="118840704"/>
        <c:axId val="11943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0.14000000000000001</c:v>
                </c:pt>
                <c:pt idx="2">
                  <c:v>0.13</c:v>
                </c:pt>
                <c:pt idx="3">
                  <c:v>0.13</c:v>
                </c:pt>
                <c:pt idx="4">
                  <c:v>7.0000000000000007E-2</c:v>
                </c:pt>
              </c:numCache>
            </c:numRef>
          </c:val>
          <c:smooth val="0"/>
        </c:ser>
        <c:dLbls>
          <c:showLegendKey val="0"/>
          <c:showVal val="0"/>
          <c:showCatName val="0"/>
          <c:showSerName val="0"/>
          <c:showPercent val="0"/>
          <c:showBubbleSize val="0"/>
        </c:dLbls>
        <c:marker val="1"/>
        <c:smooth val="0"/>
        <c:axId val="118840704"/>
        <c:axId val="119431936"/>
      </c:lineChart>
      <c:dateAx>
        <c:axId val="118840704"/>
        <c:scaling>
          <c:orientation val="minMax"/>
        </c:scaling>
        <c:delete val="1"/>
        <c:axPos val="b"/>
        <c:numFmt formatCode="ge" sourceLinked="1"/>
        <c:majorTickMark val="none"/>
        <c:minorTickMark val="none"/>
        <c:tickLblPos val="none"/>
        <c:crossAx val="119431936"/>
        <c:crosses val="autoZero"/>
        <c:auto val="1"/>
        <c:lblOffset val="100"/>
        <c:baseTimeUnit val="years"/>
      </c:dateAx>
      <c:valAx>
        <c:axId val="11943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619648"/>
        <c:axId val="11063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0619648"/>
        <c:axId val="110634112"/>
      </c:lineChart>
      <c:dateAx>
        <c:axId val="110619648"/>
        <c:scaling>
          <c:orientation val="minMax"/>
        </c:scaling>
        <c:delete val="1"/>
        <c:axPos val="b"/>
        <c:numFmt formatCode="ge" sourceLinked="1"/>
        <c:majorTickMark val="none"/>
        <c:minorTickMark val="none"/>
        <c:tickLblPos val="none"/>
        <c:crossAx val="110634112"/>
        <c:crosses val="autoZero"/>
        <c:auto val="1"/>
        <c:lblOffset val="100"/>
        <c:baseTimeUnit val="years"/>
      </c:dateAx>
      <c:valAx>
        <c:axId val="1106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1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91.93</c:v>
                </c:pt>
                <c:pt idx="2">
                  <c:v>91.39</c:v>
                </c:pt>
                <c:pt idx="3">
                  <c:v>92.02</c:v>
                </c:pt>
                <c:pt idx="4">
                  <c:v>92.36</c:v>
                </c:pt>
              </c:numCache>
            </c:numRef>
          </c:val>
        </c:ser>
        <c:dLbls>
          <c:showLegendKey val="0"/>
          <c:showVal val="0"/>
          <c:showCatName val="0"/>
          <c:showSerName val="0"/>
          <c:showPercent val="0"/>
          <c:showBubbleSize val="0"/>
        </c:dLbls>
        <c:gapWidth val="150"/>
        <c:axId val="110652032"/>
        <c:axId val="11067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87.51</c:v>
                </c:pt>
                <c:pt idx="2">
                  <c:v>86.09</c:v>
                </c:pt>
                <c:pt idx="3">
                  <c:v>86.44</c:v>
                </c:pt>
                <c:pt idx="4">
                  <c:v>87.79</c:v>
                </c:pt>
              </c:numCache>
            </c:numRef>
          </c:val>
          <c:smooth val="0"/>
        </c:ser>
        <c:dLbls>
          <c:showLegendKey val="0"/>
          <c:showVal val="0"/>
          <c:showCatName val="0"/>
          <c:showSerName val="0"/>
          <c:showPercent val="0"/>
          <c:showBubbleSize val="0"/>
        </c:dLbls>
        <c:marker val="1"/>
        <c:smooth val="0"/>
        <c:axId val="110652032"/>
        <c:axId val="110674688"/>
      </c:lineChart>
      <c:dateAx>
        <c:axId val="110652032"/>
        <c:scaling>
          <c:orientation val="minMax"/>
        </c:scaling>
        <c:delete val="1"/>
        <c:axPos val="b"/>
        <c:numFmt formatCode="ge" sourceLinked="1"/>
        <c:majorTickMark val="none"/>
        <c:minorTickMark val="none"/>
        <c:tickLblPos val="none"/>
        <c:crossAx val="110674688"/>
        <c:crosses val="autoZero"/>
        <c:auto val="1"/>
        <c:lblOffset val="100"/>
        <c:baseTimeUnit val="years"/>
      </c:dateAx>
      <c:valAx>
        <c:axId val="11067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105.43</c:v>
                </c:pt>
                <c:pt idx="2">
                  <c:v>106.44</c:v>
                </c:pt>
                <c:pt idx="3">
                  <c:v>107.55</c:v>
                </c:pt>
                <c:pt idx="4">
                  <c:v>105.77</c:v>
                </c:pt>
              </c:numCache>
            </c:numRef>
          </c:val>
        </c:ser>
        <c:dLbls>
          <c:showLegendKey val="0"/>
          <c:showVal val="0"/>
          <c:showCatName val="0"/>
          <c:showSerName val="0"/>
          <c:showPercent val="0"/>
          <c:showBubbleSize val="0"/>
        </c:dLbls>
        <c:gapWidth val="150"/>
        <c:axId val="122203136"/>
        <c:axId val="11955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formatCode="#,##0.00;&quot;△&quot;#,##0.00;&quot;-&quot;">
                  <c:v>0</c:v>
                </c:pt>
                <c:pt idx="1">
                  <c:v>#N/A</c:v>
                </c:pt>
                <c:pt idx="2" formatCode="#,##0.00;&quot;△&quot;#,##0.00;&quot;-&quot;">
                  <c:v>103.55</c:v>
                </c:pt>
                <c:pt idx="3" formatCode="#,##0.00;&quot;△&quot;#,##0.00;&quot;-&quot;">
                  <c:v>103.62</c:v>
                </c:pt>
                <c:pt idx="4" formatCode="#,##0.00;&quot;△&quot;#,##0.00;&quot;-&quot;">
                  <c:v>107.34</c:v>
                </c:pt>
              </c:numCache>
            </c:numRef>
          </c:val>
          <c:smooth val="0"/>
        </c:ser>
        <c:dLbls>
          <c:showLegendKey val="0"/>
          <c:showVal val="0"/>
          <c:showCatName val="0"/>
          <c:showSerName val="0"/>
          <c:showPercent val="0"/>
          <c:showBubbleSize val="0"/>
        </c:dLbls>
        <c:marker val="1"/>
        <c:smooth val="0"/>
        <c:axId val="122203136"/>
        <c:axId val="119554816"/>
      </c:lineChart>
      <c:dateAx>
        <c:axId val="122203136"/>
        <c:scaling>
          <c:orientation val="minMax"/>
        </c:scaling>
        <c:delete val="1"/>
        <c:axPos val="b"/>
        <c:numFmt formatCode="ge" sourceLinked="1"/>
        <c:majorTickMark val="none"/>
        <c:minorTickMark val="none"/>
        <c:tickLblPos val="none"/>
        <c:crossAx val="119554816"/>
        <c:crosses val="autoZero"/>
        <c:auto val="1"/>
        <c:lblOffset val="100"/>
        <c:baseTimeUnit val="years"/>
      </c:dateAx>
      <c:valAx>
        <c:axId val="1195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1.73</c:v>
                </c:pt>
                <c:pt idx="2">
                  <c:v>3.4</c:v>
                </c:pt>
                <c:pt idx="3">
                  <c:v>4.9800000000000004</c:v>
                </c:pt>
                <c:pt idx="4">
                  <c:v>10.51</c:v>
                </c:pt>
              </c:numCache>
            </c:numRef>
          </c:val>
        </c:ser>
        <c:dLbls>
          <c:showLegendKey val="0"/>
          <c:showVal val="0"/>
          <c:showCatName val="0"/>
          <c:showSerName val="0"/>
          <c:showPercent val="0"/>
          <c:showBubbleSize val="0"/>
        </c:dLbls>
        <c:gapWidth val="150"/>
        <c:axId val="110765952"/>
        <c:axId val="11076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formatCode="#,##0.00;&quot;△&quot;#,##0.00;&quot;-&quot;">
                  <c:v>0</c:v>
                </c:pt>
                <c:pt idx="1">
                  <c:v>#N/A</c:v>
                </c:pt>
                <c:pt idx="2" formatCode="#,##0.00;&quot;△&quot;#,##0.00;&quot;-&quot;">
                  <c:v>2.82</c:v>
                </c:pt>
                <c:pt idx="3" formatCode="#,##0.00;&quot;△&quot;#,##0.00;&quot;-&quot;">
                  <c:v>4.42</c:v>
                </c:pt>
                <c:pt idx="4" formatCode="#,##0.00;&quot;△&quot;#,##0.00;&quot;-&quot;">
                  <c:v>9.4499999999999993</c:v>
                </c:pt>
              </c:numCache>
            </c:numRef>
          </c:val>
          <c:smooth val="0"/>
        </c:ser>
        <c:dLbls>
          <c:showLegendKey val="0"/>
          <c:showVal val="0"/>
          <c:showCatName val="0"/>
          <c:showSerName val="0"/>
          <c:showPercent val="0"/>
          <c:showBubbleSize val="0"/>
        </c:dLbls>
        <c:marker val="1"/>
        <c:smooth val="0"/>
        <c:axId val="110765952"/>
        <c:axId val="110768128"/>
      </c:lineChart>
      <c:dateAx>
        <c:axId val="110765952"/>
        <c:scaling>
          <c:orientation val="minMax"/>
        </c:scaling>
        <c:delete val="1"/>
        <c:axPos val="b"/>
        <c:numFmt formatCode="ge" sourceLinked="1"/>
        <c:majorTickMark val="none"/>
        <c:minorTickMark val="none"/>
        <c:tickLblPos val="none"/>
        <c:crossAx val="110768128"/>
        <c:crosses val="autoZero"/>
        <c:auto val="1"/>
        <c:lblOffset val="100"/>
        <c:baseTimeUnit val="years"/>
      </c:dateAx>
      <c:valAx>
        <c:axId val="11076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6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0.11</c:v>
                </c:pt>
                <c:pt idx="2">
                  <c:v>0.11</c:v>
                </c:pt>
                <c:pt idx="3">
                  <c:v>0.11</c:v>
                </c:pt>
                <c:pt idx="4">
                  <c:v>0.1</c:v>
                </c:pt>
              </c:numCache>
            </c:numRef>
          </c:val>
        </c:ser>
        <c:dLbls>
          <c:showLegendKey val="0"/>
          <c:showVal val="0"/>
          <c:showCatName val="0"/>
          <c:showSerName val="0"/>
          <c:showPercent val="0"/>
          <c:showBubbleSize val="0"/>
        </c:dLbls>
        <c:gapWidth val="150"/>
        <c:axId val="110790144"/>
        <c:axId val="11079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#N/A</c:v>
                </c:pt>
                <c:pt idx="2" formatCode="#,##0.00;&quot;△&quot;#,##0.00;&quot;-&quot;">
                  <c:v>7.0000000000000007E-2</c:v>
                </c:pt>
                <c:pt idx="3" formatCode="#,##0.00;&quot;△&quot;#,##0.00;&quot;-&quot;">
                  <c:v>7.0000000000000007E-2</c:v>
                </c:pt>
                <c:pt idx="4" formatCode="#,##0.00;&quot;△&quot;#,##0.00;&quot;-&quot;">
                  <c:v>7.0000000000000007E-2</c:v>
                </c:pt>
              </c:numCache>
            </c:numRef>
          </c:val>
          <c:smooth val="0"/>
        </c:ser>
        <c:dLbls>
          <c:showLegendKey val="0"/>
          <c:showVal val="0"/>
          <c:showCatName val="0"/>
          <c:showSerName val="0"/>
          <c:showPercent val="0"/>
          <c:showBubbleSize val="0"/>
        </c:dLbls>
        <c:marker val="1"/>
        <c:smooth val="0"/>
        <c:axId val="110790144"/>
        <c:axId val="110792064"/>
      </c:lineChart>
      <c:dateAx>
        <c:axId val="110790144"/>
        <c:scaling>
          <c:orientation val="minMax"/>
        </c:scaling>
        <c:delete val="1"/>
        <c:axPos val="b"/>
        <c:numFmt formatCode="ge" sourceLinked="1"/>
        <c:majorTickMark val="none"/>
        <c:minorTickMark val="none"/>
        <c:tickLblPos val="none"/>
        <c:crossAx val="110792064"/>
        <c:crosses val="autoZero"/>
        <c:auto val="1"/>
        <c:lblOffset val="100"/>
        <c:baseTimeUnit val="years"/>
      </c:dateAx>
      <c:valAx>
        <c:axId val="11079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9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10814336"/>
        <c:axId val="11081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c:v>
                </c:pt>
                <c:pt idx="1">
                  <c:v>#N/A</c:v>
                </c:pt>
                <c:pt idx="2" formatCode="#,##0.00;&quot;△&quot;#,##0.00;&quot;-&quot;">
                  <c:v>1.89</c:v>
                </c:pt>
                <c:pt idx="3" formatCode="#,##0.00;&quot;△&quot;#,##0.00;&quot;-&quot;">
                  <c:v>3.61</c:v>
                </c:pt>
                <c:pt idx="4">
                  <c:v>0</c:v>
                </c:pt>
              </c:numCache>
            </c:numRef>
          </c:val>
          <c:smooth val="0"/>
        </c:ser>
        <c:dLbls>
          <c:showLegendKey val="0"/>
          <c:showVal val="0"/>
          <c:showCatName val="0"/>
          <c:showSerName val="0"/>
          <c:showPercent val="0"/>
          <c:showBubbleSize val="0"/>
        </c:dLbls>
        <c:marker val="1"/>
        <c:smooth val="0"/>
        <c:axId val="110814336"/>
        <c:axId val="110816256"/>
      </c:lineChart>
      <c:dateAx>
        <c:axId val="110814336"/>
        <c:scaling>
          <c:orientation val="minMax"/>
        </c:scaling>
        <c:delete val="1"/>
        <c:axPos val="b"/>
        <c:numFmt formatCode="ge" sourceLinked="1"/>
        <c:majorTickMark val="none"/>
        <c:minorTickMark val="none"/>
        <c:tickLblPos val="none"/>
        <c:crossAx val="110816256"/>
        <c:crosses val="autoZero"/>
        <c:auto val="1"/>
        <c:lblOffset val="100"/>
        <c:baseTimeUnit val="years"/>
      </c:dateAx>
      <c:valAx>
        <c:axId val="11081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1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428.48</c:v>
                </c:pt>
                <c:pt idx="2">
                  <c:v>335.93</c:v>
                </c:pt>
                <c:pt idx="3">
                  <c:v>349.12</c:v>
                </c:pt>
                <c:pt idx="4">
                  <c:v>99.47</c:v>
                </c:pt>
              </c:numCache>
            </c:numRef>
          </c:val>
        </c:ser>
        <c:dLbls>
          <c:showLegendKey val="0"/>
          <c:showVal val="0"/>
          <c:showCatName val="0"/>
          <c:showSerName val="0"/>
          <c:showPercent val="0"/>
          <c:showBubbleSize val="0"/>
        </c:dLbls>
        <c:gapWidth val="150"/>
        <c:axId val="119456512"/>
        <c:axId val="11945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formatCode="#,##0.00;&quot;△&quot;#,##0.00;&quot;-&quot;">
                  <c:v>0</c:v>
                </c:pt>
                <c:pt idx="1">
                  <c:v>#N/A</c:v>
                </c:pt>
                <c:pt idx="2" formatCode="#,##0.00;&quot;△&quot;#,##0.00;&quot;-&quot;">
                  <c:v>212.4</c:v>
                </c:pt>
                <c:pt idx="3" formatCode="#,##0.00;&quot;△&quot;#,##0.00;&quot;-&quot;">
                  <c:v>258.91000000000003</c:v>
                </c:pt>
                <c:pt idx="4" formatCode="#,##0.00;&quot;△&quot;#,##0.00;&quot;-&quot;">
                  <c:v>71.91</c:v>
                </c:pt>
              </c:numCache>
            </c:numRef>
          </c:val>
          <c:smooth val="0"/>
        </c:ser>
        <c:dLbls>
          <c:showLegendKey val="0"/>
          <c:showVal val="0"/>
          <c:showCatName val="0"/>
          <c:showSerName val="0"/>
          <c:showPercent val="0"/>
          <c:showBubbleSize val="0"/>
        </c:dLbls>
        <c:marker val="1"/>
        <c:smooth val="0"/>
        <c:axId val="119456512"/>
        <c:axId val="119458432"/>
      </c:lineChart>
      <c:dateAx>
        <c:axId val="119456512"/>
        <c:scaling>
          <c:orientation val="minMax"/>
        </c:scaling>
        <c:delete val="1"/>
        <c:axPos val="b"/>
        <c:numFmt formatCode="ge" sourceLinked="1"/>
        <c:majorTickMark val="none"/>
        <c:minorTickMark val="none"/>
        <c:tickLblPos val="none"/>
        <c:crossAx val="119458432"/>
        <c:crosses val="autoZero"/>
        <c:auto val="1"/>
        <c:lblOffset val="100"/>
        <c:baseTimeUnit val="years"/>
      </c:dateAx>
      <c:valAx>
        <c:axId val="11945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5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1382.16</c:v>
                </c:pt>
                <c:pt idx="2">
                  <c:v>1323.55</c:v>
                </c:pt>
                <c:pt idx="3">
                  <c:v>1261.0899999999999</c:v>
                </c:pt>
                <c:pt idx="4">
                  <c:v>1208.9000000000001</c:v>
                </c:pt>
              </c:numCache>
            </c:numRef>
          </c:val>
        </c:ser>
        <c:dLbls>
          <c:showLegendKey val="0"/>
          <c:showVal val="0"/>
          <c:showCatName val="0"/>
          <c:showSerName val="0"/>
          <c:showPercent val="0"/>
          <c:showBubbleSize val="0"/>
        </c:dLbls>
        <c:gapWidth val="150"/>
        <c:axId val="99590528"/>
        <c:axId val="9959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1165.25</c:v>
                </c:pt>
                <c:pt idx="2">
                  <c:v>1079.06</c:v>
                </c:pt>
                <c:pt idx="3">
                  <c:v>1040.8900000000001</c:v>
                </c:pt>
                <c:pt idx="4">
                  <c:v>929.81</c:v>
                </c:pt>
              </c:numCache>
            </c:numRef>
          </c:val>
          <c:smooth val="0"/>
        </c:ser>
        <c:dLbls>
          <c:showLegendKey val="0"/>
          <c:showVal val="0"/>
          <c:showCatName val="0"/>
          <c:showSerName val="0"/>
          <c:showPercent val="0"/>
          <c:showBubbleSize val="0"/>
        </c:dLbls>
        <c:marker val="1"/>
        <c:smooth val="0"/>
        <c:axId val="99590528"/>
        <c:axId val="99592448"/>
      </c:lineChart>
      <c:dateAx>
        <c:axId val="99590528"/>
        <c:scaling>
          <c:orientation val="minMax"/>
        </c:scaling>
        <c:delete val="1"/>
        <c:axPos val="b"/>
        <c:numFmt formatCode="ge" sourceLinked="1"/>
        <c:majorTickMark val="none"/>
        <c:minorTickMark val="none"/>
        <c:tickLblPos val="none"/>
        <c:crossAx val="99592448"/>
        <c:crosses val="autoZero"/>
        <c:auto val="1"/>
        <c:lblOffset val="100"/>
        <c:baseTimeUnit val="years"/>
      </c:dateAx>
      <c:valAx>
        <c:axId val="9959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9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100.02</c:v>
                </c:pt>
                <c:pt idx="2">
                  <c:v>100.02</c:v>
                </c:pt>
                <c:pt idx="3">
                  <c:v>100.01</c:v>
                </c:pt>
                <c:pt idx="4">
                  <c:v>100.01</c:v>
                </c:pt>
              </c:numCache>
            </c:numRef>
          </c:val>
        </c:ser>
        <c:dLbls>
          <c:showLegendKey val="0"/>
          <c:showVal val="0"/>
          <c:showCatName val="0"/>
          <c:showSerName val="0"/>
          <c:showPercent val="0"/>
          <c:showBubbleSize val="0"/>
        </c:dLbls>
        <c:gapWidth val="150"/>
        <c:axId val="110563328"/>
        <c:axId val="11056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73.010000000000005</c:v>
                </c:pt>
                <c:pt idx="2">
                  <c:v>78.25</c:v>
                </c:pt>
                <c:pt idx="3">
                  <c:v>78.38</c:v>
                </c:pt>
                <c:pt idx="4">
                  <c:v>78.44</c:v>
                </c:pt>
              </c:numCache>
            </c:numRef>
          </c:val>
          <c:smooth val="0"/>
        </c:ser>
        <c:dLbls>
          <c:showLegendKey val="0"/>
          <c:showVal val="0"/>
          <c:showCatName val="0"/>
          <c:showSerName val="0"/>
          <c:showPercent val="0"/>
          <c:showBubbleSize val="0"/>
        </c:dLbls>
        <c:marker val="1"/>
        <c:smooth val="0"/>
        <c:axId val="110563328"/>
        <c:axId val="110565248"/>
      </c:lineChart>
      <c:dateAx>
        <c:axId val="110563328"/>
        <c:scaling>
          <c:orientation val="minMax"/>
        </c:scaling>
        <c:delete val="1"/>
        <c:axPos val="b"/>
        <c:numFmt formatCode="ge" sourceLinked="1"/>
        <c:majorTickMark val="none"/>
        <c:minorTickMark val="none"/>
        <c:tickLblPos val="none"/>
        <c:crossAx val="110565248"/>
        <c:crosses val="autoZero"/>
        <c:auto val="1"/>
        <c:lblOffset val="100"/>
        <c:baseTimeUnit val="years"/>
      </c:dateAx>
      <c:valAx>
        <c:axId val="11056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6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121.55</c:v>
                </c:pt>
                <c:pt idx="2">
                  <c:v>121.41</c:v>
                </c:pt>
                <c:pt idx="3">
                  <c:v>121.3</c:v>
                </c:pt>
                <c:pt idx="4">
                  <c:v>121.17</c:v>
                </c:pt>
              </c:numCache>
            </c:numRef>
          </c:val>
        </c:ser>
        <c:dLbls>
          <c:showLegendKey val="0"/>
          <c:showVal val="0"/>
          <c:showCatName val="0"/>
          <c:showSerName val="0"/>
          <c:showPercent val="0"/>
          <c:showBubbleSize val="0"/>
        </c:dLbls>
        <c:gapWidth val="150"/>
        <c:axId val="110599552"/>
        <c:axId val="11060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145.32</c:v>
                </c:pt>
                <c:pt idx="2">
                  <c:v>143.22</c:v>
                </c:pt>
                <c:pt idx="3">
                  <c:v>144.15</c:v>
                </c:pt>
                <c:pt idx="4">
                  <c:v>151.31</c:v>
                </c:pt>
              </c:numCache>
            </c:numRef>
          </c:val>
          <c:smooth val="0"/>
        </c:ser>
        <c:dLbls>
          <c:showLegendKey val="0"/>
          <c:showVal val="0"/>
          <c:showCatName val="0"/>
          <c:showSerName val="0"/>
          <c:showPercent val="0"/>
          <c:showBubbleSize val="0"/>
        </c:dLbls>
        <c:marker val="1"/>
        <c:smooth val="0"/>
        <c:axId val="110599552"/>
        <c:axId val="110601728"/>
      </c:lineChart>
      <c:dateAx>
        <c:axId val="110599552"/>
        <c:scaling>
          <c:orientation val="minMax"/>
        </c:scaling>
        <c:delete val="1"/>
        <c:axPos val="b"/>
        <c:numFmt formatCode="ge" sourceLinked="1"/>
        <c:majorTickMark val="none"/>
        <c:minorTickMark val="none"/>
        <c:tickLblPos val="none"/>
        <c:crossAx val="110601728"/>
        <c:crosses val="autoZero"/>
        <c:auto val="1"/>
        <c:lblOffset val="100"/>
        <c:baseTimeUnit val="years"/>
      </c:dateAx>
      <c:valAx>
        <c:axId val="11060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豊田市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Ac2</v>
      </c>
      <c r="X8" s="46"/>
      <c r="Y8" s="46"/>
      <c r="Z8" s="46"/>
      <c r="AA8" s="46"/>
      <c r="AB8" s="46"/>
      <c r="AC8" s="46"/>
      <c r="AD8" s="3"/>
      <c r="AE8" s="3"/>
      <c r="AF8" s="3"/>
      <c r="AG8" s="3"/>
      <c r="AH8" s="3"/>
      <c r="AI8" s="3"/>
      <c r="AJ8" s="3"/>
      <c r="AK8" s="3"/>
      <c r="AL8" s="47">
        <f>データ!R6</f>
        <v>421701</v>
      </c>
      <c r="AM8" s="47"/>
      <c r="AN8" s="47"/>
      <c r="AO8" s="47"/>
      <c r="AP8" s="47"/>
      <c r="AQ8" s="47"/>
      <c r="AR8" s="47"/>
      <c r="AS8" s="47"/>
      <c r="AT8" s="43">
        <f>データ!S6</f>
        <v>918.32</v>
      </c>
      <c r="AU8" s="43"/>
      <c r="AV8" s="43"/>
      <c r="AW8" s="43"/>
      <c r="AX8" s="43"/>
      <c r="AY8" s="43"/>
      <c r="AZ8" s="43"/>
      <c r="BA8" s="43"/>
      <c r="BB8" s="43">
        <f>データ!T6</f>
        <v>459.21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69.650000000000006</v>
      </c>
      <c r="J10" s="43"/>
      <c r="K10" s="43"/>
      <c r="L10" s="43"/>
      <c r="M10" s="43"/>
      <c r="N10" s="43"/>
      <c r="O10" s="43"/>
      <c r="P10" s="43">
        <f>データ!O6</f>
        <v>66.13</v>
      </c>
      <c r="Q10" s="43"/>
      <c r="R10" s="43"/>
      <c r="S10" s="43"/>
      <c r="T10" s="43"/>
      <c r="U10" s="43"/>
      <c r="V10" s="43"/>
      <c r="W10" s="43">
        <f>データ!P6</f>
        <v>94.38</v>
      </c>
      <c r="X10" s="43"/>
      <c r="Y10" s="43"/>
      <c r="Z10" s="43"/>
      <c r="AA10" s="43"/>
      <c r="AB10" s="43"/>
      <c r="AC10" s="43"/>
      <c r="AD10" s="47">
        <f>データ!Q6</f>
        <v>1944</v>
      </c>
      <c r="AE10" s="47"/>
      <c r="AF10" s="47"/>
      <c r="AG10" s="47"/>
      <c r="AH10" s="47"/>
      <c r="AI10" s="47"/>
      <c r="AJ10" s="47"/>
      <c r="AK10" s="2"/>
      <c r="AL10" s="47">
        <f>データ!U6</f>
        <v>278718</v>
      </c>
      <c r="AM10" s="47"/>
      <c r="AN10" s="47"/>
      <c r="AO10" s="47"/>
      <c r="AP10" s="47"/>
      <c r="AQ10" s="47"/>
      <c r="AR10" s="47"/>
      <c r="AS10" s="47"/>
      <c r="AT10" s="43">
        <f>データ!V6</f>
        <v>42.74</v>
      </c>
      <c r="AU10" s="43"/>
      <c r="AV10" s="43"/>
      <c r="AW10" s="43"/>
      <c r="AX10" s="43"/>
      <c r="AY10" s="43"/>
      <c r="AZ10" s="43"/>
      <c r="BA10" s="43"/>
      <c r="BB10" s="43">
        <f>データ!W6</f>
        <v>6521.24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232114</v>
      </c>
      <c r="D6" s="31">
        <f t="shared" si="3"/>
        <v>46</v>
      </c>
      <c r="E6" s="31">
        <f t="shared" si="3"/>
        <v>17</v>
      </c>
      <c r="F6" s="31">
        <f t="shared" si="3"/>
        <v>1</v>
      </c>
      <c r="G6" s="31">
        <f t="shared" si="3"/>
        <v>0</v>
      </c>
      <c r="H6" s="31" t="str">
        <f t="shared" si="3"/>
        <v>愛知県　豊田市</v>
      </c>
      <c r="I6" s="31" t="str">
        <f t="shared" si="3"/>
        <v>法適用</v>
      </c>
      <c r="J6" s="31" t="str">
        <f t="shared" si="3"/>
        <v>下水道事業</v>
      </c>
      <c r="K6" s="31" t="str">
        <f t="shared" si="3"/>
        <v>公共下水道</v>
      </c>
      <c r="L6" s="31" t="str">
        <f t="shared" si="3"/>
        <v>Ac2</v>
      </c>
      <c r="M6" s="32" t="str">
        <f t="shared" si="3"/>
        <v>-</v>
      </c>
      <c r="N6" s="32">
        <f t="shared" si="3"/>
        <v>69.650000000000006</v>
      </c>
      <c r="O6" s="32">
        <f t="shared" si="3"/>
        <v>66.13</v>
      </c>
      <c r="P6" s="32">
        <f t="shared" si="3"/>
        <v>94.38</v>
      </c>
      <c r="Q6" s="32">
        <f t="shared" si="3"/>
        <v>1944</v>
      </c>
      <c r="R6" s="32">
        <f t="shared" si="3"/>
        <v>421701</v>
      </c>
      <c r="S6" s="32">
        <f t="shared" si="3"/>
        <v>918.32</v>
      </c>
      <c r="T6" s="32">
        <f t="shared" si="3"/>
        <v>459.21</v>
      </c>
      <c r="U6" s="32">
        <f t="shared" si="3"/>
        <v>278718</v>
      </c>
      <c r="V6" s="32">
        <f t="shared" si="3"/>
        <v>42.74</v>
      </c>
      <c r="W6" s="32">
        <f t="shared" si="3"/>
        <v>6521.24</v>
      </c>
      <c r="X6" s="33" t="str">
        <f>IF(X7="",NA(),X7)</f>
        <v>-</v>
      </c>
      <c r="Y6" s="33">
        <f t="shared" ref="Y6:AG6" si="4">IF(Y7="",NA(),Y7)</f>
        <v>105.43</v>
      </c>
      <c r="Z6" s="33">
        <f t="shared" si="4"/>
        <v>106.44</v>
      </c>
      <c r="AA6" s="33">
        <f t="shared" si="4"/>
        <v>107.55</v>
      </c>
      <c r="AB6" s="33">
        <f t="shared" si="4"/>
        <v>105.77</v>
      </c>
      <c r="AC6" s="33" t="str">
        <f t="shared" si="4"/>
        <v>-</v>
      </c>
      <c r="AD6" s="32" t="e">
        <f t="shared" si="4"/>
        <v>#N/A</v>
      </c>
      <c r="AE6" s="33">
        <f t="shared" si="4"/>
        <v>103.55</v>
      </c>
      <c r="AF6" s="33">
        <f t="shared" si="4"/>
        <v>103.62</v>
      </c>
      <c r="AG6" s="33">
        <f t="shared" si="4"/>
        <v>107.34</v>
      </c>
      <c r="AH6" s="32" t="str">
        <f>IF(AH7="","",IF(AH7="-","【-】","【"&amp;SUBSTITUTE(TEXT(AH7,"#,##0.00"),"-","△")&amp;"】"))</f>
        <v>【107.74】</v>
      </c>
      <c r="AI6" s="33" t="str">
        <f>IF(AI7="",NA(),AI7)</f>
        <v>-</v>
      </c>
      <c r="AJ6" s="32">
        <f t="shared" ref="AJ6:AR6" si="5">IF(AJ7="",NA(),AJ7)</f>
        <v>0</v>
      </c>
      <c r="AK6" s="32">
        <f t="shared" si="5"/>
        <v>0</v>
      </c>
      <c r="AL6" s="32">
        <f t="shared" si="5"/>
        <v>0</v>
      </c>
      <c r="AM6" s="32">
        <f t="shared" si="5"/>
        <v>0</v>
      </c>
      <c r="AN6" s="33" t="str">
        <f t="shared" si="5"/>
        <v>-</v>
      </c>
      <c r="AO6" s="32" t="e">
        <f t="shared" si="5"/>
        <v>#N/A</v>
      </c>
      <c r="AP6" s="33">
        <f t="shared" si="5"/>
        <v>1.89</v>
      </c>
      <c r="AQ6" s="33">
        <f t="shared" si="5"/>
        <v>3.61</v>
      </c>
      <c r="AR6" s="32">
        <f t="shared" si="5"/>
        <v>0</v>
      </c>
      <c r="AS6" s="32" t="str">
        <f>IF(AS7="","",IF(AS7="-","【-】","【"&amp;SUBSTITUTE(TEXT(AS7,"#,##0.00"),"-","△")&amp;"】"))</f>
        <v>【4.71】</v>
      </c>
      <c r="AT6" s="33" t="str">
        <f>IF(AT7="",NA(),AT7)</f>
        <v>-</v>
      </c>
      <c r="AU6" s="33">
        <f t="shared" ref="AU6:BC6" si="6">IF(AU7="",NA(),AU7)</f>
        <v>428.48</v>
      </c>
      <c r="AV6" s="33">
        <f t="shared" si="6"/>
        <v>335.93</v>
      </c>
      <c r="AW6" s="33">
        <f t="shared" si="6"/>
        <v>349.12</v>
      </c>
      <c r="AX6" s="33">
        <f t="shared" si="6"/>
        <v>99.47</v>
      </c>
      <c r="AY6" s="33" t="str">
        <f t="shared" si="6"/>
        <v>-</v>
      </c>
      <c r="AZ6" s="32" t="e">
        <f t="shared" si="6"/>
        <v>#N/A</v>
      </c>
      <c r="BA6" s="33">
        <f t="shared" si="6"/>
        <v>212.4</v>
      </c>
      <c r="BB6" s="33">
        <f t="shared" si="6"/>
        <v>258.91000000000003</v>
      </c>
      <c r="BC6" s="33">
        <f t="shared" si="6"/>
        <v>71.91</v>
      </c>
      <c r="BD6" s="32" t="str">
        <f>IF(BD7="","",IF(BD7="-","【-】","【"&amp;SUBSTITUTE(TEXT(BD7,"#,##0.00"),"-","△")&amp;"】"))</f>
        <v>【56.46】</v>
      </c>
      <c r="BE6" s="33" t="str">
        <f>IF(BE7="",NA(),BE7)</f>
        <v>-</v>
      </c>
      <c r="BF6" s="33">
        <f t="shared" ref="BF6:BN6" si="7">IF(BF7="",NA(),BF7)</f>
        <v>1382.16</v>
      </c>
      <c r="BG6" s="33">
        <f t="shared" si="7"/>
        <v>1323.55</v>
      </c>
      <c r="BH6" s="33">
        <f t="shared" si="7"/>
        <v>1261.0899999999999</v>
      </c>
      <c r="BI6" s="33">
        <f t="shared" si="7"/>
        <v>1208.9000000000001</v>
      </c>
      <c r="BJ6" s="33" t="str">
        <f t="shared" si="7"/>
        <v>-</v>
      </c>
      <c r="BK6" s="33">
        <f t="shared" si="7"/>
        <v>1165.25</v>
      </c>
      <c r="BL6" s="33">
        <f t="shared" si="7"/>
        <v>1079.06</v>
      </c>
      <c r="BM6" s="33">
        <f t="shared" si="7"/>
        <v>1040.8900000000001</v>
      </c>
      <c r="BN6" s="33">
        <f t="shared" si="7"/>
        <v>929.81</v>
      </c>
      <c r="BO6" s="32" t="str">
        <f>IF(BO7="","",IF(BO7="-","【-】","【"&amp;SUBSTITUTE(TEXT(BO7,"#,##0.00"),"-","△")&amp;"】"))</f>
        <v>【776.35】</v>
      </c>
      <c r="BP6" s="33" t="str">
        <f>IF(BP7="",NA(),BP7)</f>
        <v>-</v>
      </c>
      <c r="BQ6" s="33">
        <f t="shared" ref="BQ6:BY6" si="8">IF(BQ7="",NA(),BQ7)</f>
        <v>100.02</v>
      </c>
      <c r="BR6" s="33">
        <f t="shared" si="8"/>
        <v>100.02</v>
      </c>
      <c r="BS6" s="33">
        <f t="shared" si="8"/>
        <v>100.01</v>
      </c>
      <c r="BT6" s="33">
        <f t="shared" si="8"/>
        <v>100.01</v>
      </c>
      <c r="BU6" s="33" t="str">
        <f t="shared" si="8"/>
        <v>-</v>
      </c>
      <c r="BV6" s="33">
        <f t="shared" si="8"/>
        <v>73.010000000000005</v>
      </c>
      <c r="BW6" s="33">
        <f t="shared" si="8"/>
        <v>78.25</v>
      </c>
      <c r="BX6" s="33">
        <f t="shared" si="8"/>
        <v>78.38</v>
      </c>
      <c r="BY6" s="33">
        <f t="shared" si="8"/>
        <v>78.44</v>
      </c>
      <c r="BZ6" s="32" t="str">
        <f>IF(BZ7="","",IF(BZ7="-","【-】","【"&amp;SUBSTITUTE(TEXT(BZ7,"#,##0.00"),"-","△")&amp;"】"))</f>
        <v>【96.57】</v>
      </c>
      <c r="CA6" s="33" t="str">
        <f>IF(CA7="",NA(),CA7)</f>
        <v>-</v>
      </c>
      <c r="CB6" s="33">
        <f t="shared" ref="CB6:CJ6" si="9">IF(CB7="",NA(),CB7)</f>
        <v>121.55</v>
      </c>
      <c r="CC6" s="33">
        <f t="shared" si="9"/>
        <v>121.41</v>
      </c>
      <c r="CD6" s="33">
        <f t="shared" si="9"/>
        <v>121.3</v>
      </c>
      <c r="CE6" s="33">
        <f t="shared" si="9"/>
        <v>121.17</v>
      </c>
      <c r="CF6" s="33" t="str">
        <f t="shared" si="9"/>
        <v>-</v>
      </c>
      <c r="CG6" s="33">
        <f t="shared" si="9"/>
        <v>145.32</v>
      </c>
      <c r="CH6" s="33">
        <f t="shared" si="9"/>
        <v>143.22</v>
      </c>
      <c r="CI6" s="33">
        <f t="shared" si="9"/>
        <v>144.15</v>
      </c>
      <c r="CJ6" s="33">
        <f t="shared" si="9"/>
        <v>151.31</v>
      </c>
      <c r="CK6" s="32" t="str">
        <f>IF(CK7="","",IF(CK7="-","【-】","【"&amp;SUBSTITUTE(TEXT(CK7,"#,##0.00"),"-","△")&amp;"】"))</f>
        <v>【142.28】</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t="str">
        <f t="shared" si="10"/>
        <v>-</v>
      </c>
      <c r="CV6" s="32" t="str">
        <f>IF(CV7="","",IF(CV7="-","【-】","【"&amp;SUBSTITUTE(TEXT(CV7,"#,##0.00"),"-","△")&amp;"】"))</f>
        <v>【60.35】</v>
      </c>
      <c r="CW6" s="33" t="str">
        <f>IF(CW7="",NA(),CW7)</f>
        <v>-</v>
      </c>
      <c r="CX6" s="33">
        <f t="shared" ref="CX6:DF6" si="11">IF(CX7="",NA(),CX7)</f>
        <v>91.93</v>
      </c>
      <c r="CY6" s="33">
        <f t="shared" si="11"/>
        <v>91.39</v>
      </c>
      <c r="CZ6" s="33">
        <f t="shared" si="11"/>
        <v>92.02</v>
      </c>
      <c r="DA6" s="33">
        <f t="shared" si="11"/>
        <v>92.36</v>
      </c>
      <c r="DB6" s="33" t="str">
        <f t="shared" si="11"/>
        <v>-</v>
      </c>
      <c r="DC6" s="33">
        <f t="shared" si="11"/>
        <v>87.51</v>
      </c>
      <c r="DD6" s="33">
        <f t="shared" si="11"/>
        <v>86.09</v>
      </c>
      <c r="DE6" s="33">
        <f t="shared" si="11"/>
        <v>86.44</v>
      </c>
      <c r="DF6" s="33">
        <f t="shared" si="11"/>
        <v>87.79</v>
      </c>
      <c r="DG6" s="32" t="str">
        <f>IF(DG7="","",IF(DG7="-","【-】","【"&amp;SUBSTITUTE(TEXT(DG7,"#,##0.00"),"-","△")&amp;"】"))</f>
        <v>【94.57】</v>
      </c>
      <c r="DH6" s="33" t="str">
        <f>IF(DH7="",NA(),DH7)</f>
        <v>-</v>
      </c>
      <c r="DI6" s="33">
        <f t="shared" ref="DI6:DQ6" si="12">IF(DI7="",NA(),DI7)</f>
        <v>1.73</v>
      </c>
      <c r="DJ6" s="33">
        <f t="shared" si="12"/>
        <v>3.4</v>
      </c>
      <c r="DK6" s="33">
        <f t="shared" si="12"/>
        <v>4.9800000000000004</v>
      </c>
      <c r="DL6" s="33">
        <f t="shared" si="12"/>
        <v>10.51</v>
      </c>
      <c r="DM6" s="33" t="str">
        <f t="shared" si="12"/>
        <v>-</v>
      </c>
      <c r="DN6" s="32" t="e">
        <f t="shared" si="12"/>
        <v>#N/A</v>
      </c>
      <c r="DO6" s="33">
        <f t="shared" si="12"/>
        <v>2.82</v>
      </c>
      <c r="DP6" s="33">
        <f t="shared" si="12"/>
        <v>4.42</v>
      </c>
      <c r="DQ6" s="33">
        <f t="shared" si="12"/>
        <v>9.4499999999999993</v>
      </c>
      <c r="DR6" s="32" t="str">
        <f>IF(DR7="","",IF(DR7="-","【-】","【"&amp;SUBSTITUTE(TEXT(DR7,"#,##0.00"),"-","△")&amp;"】"))</f>
        <v>【36.27】</v>
      </c>
      <c r="DS6" s="33" t="str">
        <f>IF(DS7="",NA(),DS7)</f>
        <v>-</v>
      </c>
      <c r="DT6" s="33">
        <f t="shared" ref="DT6:EB6" si="13">IF(DT7="",NA(),DT7)</f>
        <v>0.11</v>
      </c>
      <c r="DU6" s="33">
        <f t="shared" si="13"/>
        <v>0.11</v>
      </c>
      <c r="DV6" s="33">
        <f t="shared" si="13"/>
        <v>0.11</v>
      </c>
      <c r="DW6" s="33">
        <f t="shared" si="13"/>
        <v>0.1</v>
      </c>
      <c r="DX6" s="33" t="str">
        <f t="shared" si="13"/>
        <v>-</v>
      </c>
      <c r="DY6" s="32" t="e">
        <f t="shared" si="13"/>
        <v>#N/A</v>
      </c>
      <c r="DZ6" s="33">
        <f t="shared" si="13"/>
        <v>7.0000000000000007E-2</v>
      </c>
      <c r="EA6" s="33">
        <f t="shared" si="13"/>
        <v>7.0000000000000007E-2</v>
      </c>
      <c r="EB6" s="33">
        <f t="shared" si="13"/>
        <v>7.0000000000000007E-2</v>
      </c>
      <c r="EC6" s="32" t="str">
        <f>IF(EC7="","",IF(EC7="-","【-】","【"&amp;SUBSTITUTE(TEXT(EC7,"#,##0.00"),"-","△")&amp;"】"))</f>
        <v>【4.35】</v>
      </c>
      <c r="ED6" s="33" t="str">
        <f>IF(ED7="",NA(),ED7)</f>
        <v>-</v>
      </c>
      <c r="EE6" s="33">
        <f t="shared" ref="EE6:EM6" si="14">IF(EE7="",NA(),EE7)</f>
        <v>0.3</v>
      </c>
      <c r="EF6" s="33">
        <f t="shared" si="14"/>
        <v>0.36</v>
      </c>
      <c r="EG6" s="33">
        <f t="shared" si="14"/>
        <v>0.37</v>
      </c>
      <c r="EH6" s="33">
        <f t="shared" si="14"/>
        <v>0.16</v>
      </c>
      <c r="EI6" s="33" t="str">
        <f t="shared" si="14"/>
        <v>-</v>
      </c>
      <c r="EJ6" s="33">
        <f t="shared" si="14"/>
        <v>0.14000000000000001</v>
      </c>
      <c r="EK6" s="33">
        <f t="shared" si="14"/>
        <v>0.13</v>
      </c>
      <c r="EL6" s="33">
        <f t="shared" si="14"/>
        <v>0.13</v>
      </c>
      <c r="EM6" s="33">
        <f t="shared" si="14"/>
        <v>7.0000000000000007E-2</v>
      </c>
      <c r="EN6" s="32" t="str">
        <f>IF(EN7="","",IF(EN7="-","【-】","【"&amp;SUBSTITUTE(TEXT(EN7,"#,##0.00"),"-","△")&amp;"】"))</f>
        <v>【0.17】</v>
      </c>
    </row>
    <row r="7" spans="1:147" s="34" customFormat="1">
      <c r="A7" s="26"/>
      <c r="B7" s="35">
        <v>2014</v>
      </c>
      <c r="C7" s="35">
        <v>232114</v>
      </c>
      <c r="D7" s="35">
        <v>46</v>
      </c>
      <c r="E7" s="35">
        <v>17</v>
      </c>
      <c r="F7" s="35">
        <v>1</v>
      </c>
      <c r="G7" s="35">
        <v>0</v>
      </c>
      <c r="H7" s="35" t="s">
        <v>96</v>
      </c>
      <c r="I7" s="35" t="s">
        <v>97</v>
      </c>
      <c r="J7" s="35" t="s">
        <v>98</v>
      </c>
      <c r="K7" s="35" t="s">
        <v>99</v>
      </c>
      <c r="L7" s="35" t="s">
        <v>100</v>
      </c>
      <c r="M7" s="36" t="s">
        <v>101</v>
      </c>
      <c r="N7" s="36">
        <v>69.650000000000006</v>
      </c>
      <c r="O7" s="36">
        <v>66.13</v>
      </c>
      <c r="P7" s="36">
        <v>94.38</v>
      </c>
      <c r="Q7" s="36">
        <v>1944</v>
      </c>
      <c r="R7" s="36">
        <v>421701</v>
      </c>
      <c r="S7" s="36">
        <v>918.32</v>
      </c>
      <c r="T7" s="36">
        <v>459.21</v>
      </c>
      <c r="U7" s="36">
        <v>278718</v>
      </c>
      <c r="V7" s="36">
        <v>42.74</v>
      </c>
      <c r="W7" s="36">
        <v>6521.24</v>
      </c>
      <c r="X7" s="36" t="s">
        <v>101</v>
      </c>
      <c r="Y7" s="36">
        <v>105.43</v>
      </c>
      <c r="Z7" s="36">
        <v>106.44</v>
      </c>
      <c r="AA7" s="36">
        <v>107.55</v>
      </c>
      <c r="AB7" s="36">
        <v>105.77</v>
      </c>
      <c r="AC7" s="36" t="s">
        <v>101</v>
      </c>
      <c r="AD7" s="36"/>
      <c r="AE7" s="36">
        <v>103.55</v>
      </c>
      <c r="AF7" s="36">
        <v>103.62</v>
      </c>
      <c r="AG7" s="36">
        <v>107.34</v>
      </c>
      <c r="AH7" s="36">
        <v>107.74</v>
      </c>
      <c r="AI7" s="36" t="s">
        <v>101</v>
      </c>
      <c r="AJ7" s="36">
        <v>0</v>
      </c>
      <c r="AK7" s="36">
        <v>0</v>
      </c>
      <c r="AL7" s="36">
        <v>0</v>
      </c>
      <c r="AM7" s="36">
        <v>0</v>
      </c>
      <c r="AN7" s="36" t="s">
        <v>101</v>
      </c>
      <c r="AO7" s="36"/>
      <c r="AP7" s="36">
        <v>1.89</v>
      </c>
      <c r="AQ7" s="36">
        <v>3.61</v>
      </c>
      <c r="AR7" s="36">
        <v>0</v>
      </c>
      <c r="AS7" s="36">
        <v>4.71</v>
      </c>
      <c r="AT7" s="36" t="s">
        <v>101</v>
      </c>
      <c r="AU7" s="36">
        <v>428.48</v>
      </c>
      <c r="AV7" s="36">
        <v>335.93</v>
      </c>
      <c r="AW7" s="36">
        <v>349.12</v>
      </c>
      <c r="AX7" s="36">
        <v>99.47</v>
      </c>
      <c r="AY7" s="36" t="s">
        <v>101</v>
      </c>
      <c r="AZ7" s="36"/>
      <c r="BA7" s="36">
        <v>212.4</v>
      </c>
      <c r="BB7" s="36">
        <v>258.91000000000003</v>
      </c>
      <c r="BC7" s="36">
        <v>71.91</v>
      </c>
      <c r="BD7" s="36">
        <v>56.46</v>
      </c>
      <c r="BE7" s="36" t="s">
        <v>101</v>
      </c>
      <c r="BF7" s="36">
        <v>1382.16</v>
      </c>
      <c r="BG7" s="36">
        <v>1323.55</v>
      </c>
      <c r="BH7" s="36">
        <v>1261.0899999999999</v>
      </c>
      <c r="BI7" s="36">
        <v>1208.9000000000001</v>
      </c>
      <c r="BJ7" s="36" t="s">
        <v>101</v>
      </c>
      <c r="BK7" s="36">
        <v>1165.25</v>
      </c>
      <c r="BL7" s="36">
        <v>1079.06</v>
      </c>
      <c r="BM7" s="36">
        <v>1040.8900000000001</v>
      </c>
      <c r="BN7" s="36">
        <v>929.81</v>
      </c>
      <c r="BO7" s="36">
        <v>776.35</v>
      </c>
      <c r="BP7" s="36" t="s">
        <v>101</v>
      </c>
      <c r="BQ7" s="36">
        <v>100.02</v>
      </c>
      <c r="BR7" s="36">
        <v>100.02</v>
      </c>
      <c r="BS7" s="36">
        <v>100.01</v>
      </c>
      <c r="BT7" s="36">
        <v>100.01</v>
      </c>
      <c r="BU7" s="36" t="s">
        <v>101</v>
      </c>
      <c r="BV7" s="36">
        <v>73.010000000000005</v>
      </c>
      <c r="BW7" s="36">
        <v>78.25</v>
      </c>
      <c r="BX7" s="36">
        <v>78.38</v>
      </c>
      <c r="BY7" s="36">
        <v>78.44</v>
      </c>
      <c r="BZ7" s="36">
        <v>96.57</v>
      </c>
      <c r="CA7" s="36" t="s">
        <v>101</v>
      </c>
      <c r="CB7" s="36">
        <v>121.55</v>
      </c>
      <c r="CC7" s="36">
        <v>121.41</v>
      </c>
      <c r="CD7" s="36">
        <v>121.3</v>
      </c>
      <c r="CE7" s="36">
        <v>121.17</v>
      </c>
      <c r="CF7" s="36" t="s">
        <v>101</v>
      </c>
      <c r="CG7" s="36">
        <v>145.32</v>
      </c>
      <c r="CH7" s="36">
        <v>143.22</v>
      </c>
      <c r="CI7" s="36">
        <v>144.15</v>
      </c>
      <c r="CJ7" s="36">
        <v>151.31</v>
      </c>
      <c r="CK7" s="36">
        <v>142.28</v>
      </c>
      <c r="CL7" s="36" t="s">
        <v>101</v>
      </c>
      <c r="CM7" s="36" t="s">
        <v>101</v>
      </c>
      <c r="CN7" s="36" t="s">
        <v>101</v>
      </c>
      <c r="CO7" s="36" t="s">
        <v>101</v>
      </c>
      <c r="CP7" s="36" t="s">
        <v>101</v>
      </c>
      <c r="CQ7" s="36" t="s">
        <v>101</v>
      </c>
      <c r="CR7" s="36" t="s">
        <v>101</v>
      </c>
      <c r="CS7" s="36" t="s">
        <v>101</v>
      </c>
      <c r="CT7" s="36" t="s">
        <v>101</v>
      </c>
      <c r="CU7" s="36" t="s">
        <v>101</v>
      </c>
      <c r="CV7" s="36">
        <v>60.35</v>
      </c>
      <c r="CW7" s="36" t="s">
        <v>101</v>
      </c>
      <c r="CX7" s="36">
        <v>91.93</v>
      </c>
      <c r="CY7" s="36">
        <v>91.39</v>
      </c>
      <c r="CZ7" s="36">
        <v>92.02</v>
      </c>
      <c r="DA7" s="36">
        <v>92.36</v>
      </c>
      <c r="DB7" s="36" t="s">
        <v>101</v>
      </c>
      <c r="DC7" s="36">
        <v>87.51</v>
      </c>
      <c r="DD7" s="36">
        <v>86.09</v>
      </c>
      <c r="DE7" s="36">
        <v>86.44</v>
      </c>
      <c r="DF7" s="36">
        <v>87.79</v>
      </c>
      <c r="DG7" s="36">
        <v>94.57</v>
      </c>
      <c r="DH7" s="36" t="s">
        <v>101</v>
      </c>
      <c r="DI7" s="36">
        <v>1.73</v>
      </c>
      <c r="DJ7" s="36">
        <v>3.4</v>
      </c>
      <c r="DK7" s="36">
        <v>4.9800000000000004</v>
      </c>
      <c r="DL7" s="36">
        <v>10.51</v>
      </c>
      <c r="DM7" s="36" t="s">
        <v>101</v>
      </c>
      <c r="DN7" s="36"/>
      <c r="DO7" s="36">
        <v>2.82</v>
      </c>
      <c r="DP7" s="36">
        <v>4.42</v>
      </c>
      <c r="DQ7" s="36">
        <v>9.4499999999999993</v>
      </c>
      <c r="DR7" s="36">
        <v>36.270000000000003</v>
      </c>
      <c r="DS7" s="36" t="s">
        <v>101</v>
      </c>
      <c r="DT7" s="36">
        <v>0.11</v>
      </c>
      <c r="DU7" s="36">
        <v>0.11</v>
      </c>
      <c r="DV7" s="36">
        <v>0.11</v>
      </c>
      <c r="DW7" s="36">
        <v>0.1</v>
      </c>
      <c r="DX7" s="36" t="s">
        <v>101</v>
      </c>
      <c r="DY7" s="36"/>
      <c r="DZ7" s="36">
        <v>7.0000000000000007E-2</v>
      </c>
      <c r="EA7" s="36">
        <v>7.0000000000000007E-2</v>
      </c>
      <c r="EB7" s="36">
        <v>7.0000000000000007E-2</v>
      </c>
      <c r="EC7" s="36">
        <v>4.3499999999999996</v>
      </c>
      <c r="ED7" s="36" t="s">
        <v>101</v>
      </c>
      <c r="EE7" s="36">
        <v>0.3</v>
      </c>
      <c r="EF7" s="36">
        <v>0.36</v>
      </c>
      <c r="EG7" s="36">
        <v>0.37</v>
      </c>
      <c r="EH7" s="36">
        <v>0.16</v>
      </c>
      <c r="EI7" s="36" t="s">
        <v>101</v>
      </c>
      <c r="EJ7" s="36">
        <v>0.14000000000000001</v>
      </c>
      <c r="EK7" s="36">
        <v>0.13</v>
      </c>
      <c r="EL7" s="36">
        <v>0.13</v>
      </c>
      <c r="EM7" s="36">
        <v>7.0000000000000007E-2</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池田　浩司</cp:lastModifiedBy>
  <dcterms:created xsi:type="dcterms:W3CDTF">2016-02-03T07:44:18Z</dcterms:created>
  <dcterms:modified xsi:type="dcterms:W3CDTF">2016-02-15T01:31:08Z</dcterms:modified>
  <cp:category/>
</cp:coreProperties>
</file>