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150" yWindow="168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<sst xmlns="http://schemas.openxmlformats.org/spreadsheetml/2006/main" count="221" uniqueCount="111">
  <si>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</si>
  <si>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</si>
  <si>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</si>
  <si>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</si>
  <si>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</si>
  <si>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</si>
  <si>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</si>
  <si>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</si>
  <si>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</si>
  <si>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</si>
  <si>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</si>
  <si>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</si>
  <si>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</si>
  <si>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</si>
  <si>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</si>
  <si>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</si>
  <si>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</si>
  <si>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</si>
  <si>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</si>
  <si>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</si>
  <si>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</si>
  <si>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</si>
  <si>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</si>
  <si>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</si>
  <si>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</si>
  <si>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</si>
  <si>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</si>
  <si>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</si>
  <si>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</si>
  <si>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</si>
  <si>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</si>
  <si>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</si>
  <si>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</si>
  <si>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</si>
  <si>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</si>
  <si>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</si>
  <si>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</si>
  <si>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</si>
  <si>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</si>
  <si>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</si>
  <si>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</si>
  <si>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</si>
  <si>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</si>
  <si>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</si>
  <si>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</si>
  <si>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</si>
  <si>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</si>
  <si>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</si>
  <si>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</si>
  <si>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</si>
  <si>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</si>
  <si>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</si>
  <si>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</si>
  <si>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</si>
  <si>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</si>
  <si>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</si>
  <si>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</si>
  <si>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</si>
  <si>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</si>
  <si>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</si>
  <si>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</si>
  <si>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</si>
  <si>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</si>
  <si>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</si>
  <si>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</si>
  <si>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</si>
  <si>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</si>
  <si>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</si>
  <si>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</si>
  <si>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</si>
  <si>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</si>
  <si>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</si>
  <si>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</si>
  <si>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</si>
  <si>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</si>
  <si>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</si>
  <si>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</si>
  <si>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</si>
  <si>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</si>
  <si>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</si>
  <si>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</si>
  <si>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</si>
  <si>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</si>
  <si>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</si>
  <si>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</si>
  <si>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</si>
  <si>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</si>
  <si>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</si>
  <si>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</si>
  <si>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</si>
  <si>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</si>
  <si>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</si>
  <si>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</si>
  <si>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</si>
  <si>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</si>
  <si>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</si>
  <si>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大府市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</si>
  <si>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</si>
  <si>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</si>
  <si>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</si>
  <si>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</si>
  <si>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</si>
  <si>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</si>
  <si>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</si>
  <si>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</si>
  <si>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</si>
  <si>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</si>
  <si>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</si>
  <si>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平成4年度より供用を開始しており、整備は完了していますので、区域内住民から新規要望に応じて、管渠及び公共汚水桝を設置している状況です。
　平成26年度数値が他の年度と比べ大きく異なっている、収益的収支比率や経費回収率及び汚水処理原価については、処理場施設の耐震業務を行った影響によるものです。
　収益的収支比率では、使用料の大きな変化もなく、100％の水準に達しておらず、今後、料金改定等の経営改善に向けた取組が必要です。ただし、平成34年度に農業集落排水事業を廃止し、公共下水道への接続が予定されています。
　企業債残高対事業規模比率では、全国平均、類似団体の平均をともに下回っています。新たな企業債を発行することもなく、平成33年度に農業集落排水事業における全ての企業債の償還が終了する予定です。
　経費回収率では、100％の水準に達しておらず、全国平均や類似団体の平均と比較しても、低い数値となっています。この大きな要因は、使用料の安さです。
　汚水処理原価では、類似団体と比べても適正に汚水処理出来ています。
　施設利用率では、適正な規模であると判断できます。
　水洗化率でも、全国平均、類似団体の平均をともに上回っており、100％に非常に近い数値となっているため適正な汚水処理ができていると判断できます。</t>
    <phoneticPr fontId="4"/>
  </si>
  <si>
    <t>　管渠老朽化率の対象となる法定耐用年数を超える管渠はありません。
　そのため計画的な管渠の入替え等の更新は実施しておらず、差し迫った部分的な補修の必要箇所もなく、管渠改善率は０の状況です。
　平成３４年度に公共下水道に接続が予定されていて処理場を有する現在よりも処理場の修繕、更新経費が削減されます。
　公共下水道に接続して経費回収率は改善されるものの、収益的収支比率は現在より悪化する見込みです。
　公共下水道の管渠と同様、いずれ一度に更新時期をむかえるため、更新費用の平準化と費用捻出の方法を検討していく必要があります。</t>
    <phoneticPr fontId="4"/>
  </si>
  <si>
    <t>　平成34年度に農業集落排水事業を廃止し、公共下水道事業に統合する予定です。
　また、平成33年度に企業債の償還も完了予定です。
　しかし、公共下水道に接続するための工事、管渠の老朽化対策の検討は必要です。
また、今後は、適正な使用料の検討を進めていく必要もあります。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</si>
</sst>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92256"/>
        <c:axId val="55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7392256"/>
        <c:axId val="55469568"/>
      </c:lineChart>
      <c:dateAx>
        <c:axId val="47392256"/>
        <c:scaling>
          <c:orientation val="minMax"/>
        </c:scaling>
        <c:delete val="1"/>
        <c:axPos val="b"/>
        <c:numFmt formatCode="ge" sourceLinked="1"/>
        <c:majorTickMark val="none"/>
        <c:minorTickMark val="none"/>
        <c:tickLblPos val="none"/>
        <c:crossAx val="55469568"/>
        <c:crosses val="autoZero"/>
        <c:auto val="1"/>
        <c:lblOffset val="100"/>
        <c:baseTimeUnit val="years"/>
      </c:dateAx>
      <c:valAx>
        <c:axId val="554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2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62.92</c:v>
                </c:pt>
                <c:pt idx="1">
                  <c:v>62.36</c:v>
                </c:pt>
                <c:pt idx="2">
                  <c:v>60.67</c:v>
                </c:pt>
                <c:pt idx="3">
                  <c:v>59.55</c:v>
                </c:pt>
                <c:pt idx="4">
                  <c:v>63.48</c:v>
                </c:pt>
              </c:numCache>
            </c:numRef>
          </c:val>
        </c:ser>
        <c:dLbls>
          <c:showLegendKey val="0"/>
          <c:showVal val="0"/>
          <c:showCatName val="0"/>
          <c:showSerName val="0"/>
          <c:showPercent val="0"/>
          <c:showBubbleSize val="0"/>
        </c:dLbls>
        <c:gapWidth val="150"/>
        <c:axId val="94642176"/>
        <c:axId val="946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4642176"/>
        <c:axId val="94644096"/>
      </c:lineChart>
      <c:dateAx>
        <c:axId val="94642176"/>
        <c:scaling>
          <c:orientation val="minMax"/>
        </c:scaling>
        <c:delete val="1"/>
        <c:axPos val="b"/>
        <c:numFmt formatCode="ge" sourceLinked="1"/>
        <c:majorTickMark val="none"/>
        <c:minorTickMark val="none"/>
        <c:tickLblPos val="none"/>
        <c:crossAx val="94644096"/>
        <c:crosses val="autoZero"/>
        <c:auto val="1"/>
        <c:lblOffset val="100"/>
        <c:baseTimeUnit val="years"/>
      </c:dateAx>
      <c:valAx>
        <c:axId val="94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98.85</c:v>
                </c:pt>
                <c:pt idx="1">
                  <c:v>98.3</c:v>
                </c:pt>
                <c:pt idx="2">
                  <c:v>99.03</c:v>
                </c:pt>
                <c:pt idx="3">
                  <c:v>99.05</c:v>
                </c:pt>
                <c:pt idx="4">
                  <c:v>99.51</c:v>
                </c:pt>
              </c:numCache>
            </c:numRef>
          </c:val>
        </c:ser>
        <c:dLbls>
          <c:showLegendKey val="0"/>
          <c:showVal val="0"/>
          <c:showCatName val="0"/>
          <c:showSerName val="0"/>
          <c:showPercent val="0"/>
          <c:showBubbleSize val="0"/>
        </c:dLbls>
        <c:gapWidth val="150"/>
        <c:axId val="94694784"/>
        <c:axId val="94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4694784"/>
        <c:axId val="94770688"/>
      </c:lineChart>
      <c:dateAx>
        <c:axId val="94694784"/>
        <c:scaling>
          <c:orientation val="minMax"/>
        </c:scaling>
        <c:delete val="1"/>
        <c:axPos val="b"/>
        <c:numFmt formatCode="ge" sourceLinked="1"/>
        <c:majorTickMark val="none"/>
        <c:minorTickMark val="none"/>
        <c:tickLblPos val="none"/>
        <c:crossAx val="94770688"/>
        <c:crosses val="autoZero"/>
        <c:auto val="1"/>
        <c:lblOffset val="100"/>
        <c:baseTimeUnit val="years"/>
      </c:dateAx>
      <c:valAx>
        <c:axId val="94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73.42</c:v>
                </c:pt>
                <c:pt idx="1">
                  <c:v>75.02</c:v>
                </c:pt>
                <c:pt idx="2">
                  <c:v>73.25</c:v>
                </c:pt>
                <c:pt idx="3">
                  <c:v>71.040000000000006</c:v>
                </c:pt>
                <c:pt idx="4">
                  <c:v>81.53</c:v>
                </c:pt>
              </c:numCache>
            </c:numRef>
          </c:val>
        </c:ser>
        <c:dLbls>
          <c:showLegendKey val="0"/>
          <c:showVal val="0"/>
          <c:showCatName val="0"/>
          <c:showSerName val="0"/>
          <c:showPercent val="0"/>
          <c:showBubbleSize val="0"/>
        </c:dLbls>
        <c:gapWidth val="150"/>
        <c:axId val="55491584"/>
        <c:axId val="55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91584"/>
        <c:axId val="55497856"/>
      </c:lineChart>
      <c:dateAx>
        <c:axId val="55491584"/>
        <c:scaling>
          <c:orientation val="minMax"/>
        </c:scaling>
        <c:delete val="1"/>
        <c:axPos val="b"/>
        <c:numFmt formatCode="ge" sourceLinked="1"/>
        <c:majorTickMark val="none"/>
        <c:minorTickMark val="none"/>
        <c:tickLblPos val="none"/>
        <c:crossAx val="55497856"/>
        <c:crosses val="autoZero"/>
        <c:auto val="1"/>
        <c:lblOffset val="100"/>
        <c:baseTimeUnit val="years"/>
      </c:dateAx>
      <c:valAx>
        <c:axId val="55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33568"/>
        <c:axId val="94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3568"/>
        <c:axId val="94339840"/>
      </c:lineChart>
      <c:dateAx>
        <c:axId val="94333568"/>
        <c:scaling>
          <c:orientation val="minMax"/>
        </c:scaling>
        <c:delete val="1"/>
        <c:axPos val="b"/>
        <c:numFmt formatCode="ge" sourceLinked="1"/>
        <c:majorTickMark val="none"/>
        <c:minorTickMark val="none"/>
        <c:tickLblPos val="none"/>
        <c:crossAx val="94339840"/>
        <c:crosses val="autoZero"/>
        <c:auto val="1"/>
        <c:lblOffset val="100"/>
        <c:baseTimeUnit val="years"/>
      </c:dateAx>
      <c:valAx>
        <c:axId val="94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78240"/>
        <c:axId val="94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78240"/>
        <c:axId val="94380416"/>
      </c:lineChart>
      <c:dateAx>
        <c:axId val="94378240"/>
        <c:scaling>
          <c:orientation val="minMax"/>
        </c:scaling>
        <c:delete val="1"/>
        <c:axPos val="b"/>
        <c:numFmt formatCode="ge" sourceLinked="1"/>
        <c:majorTickMark val="none"/>
        <c:minorTickMark val="none"/>
        <c:tickLblPos val="none"/>
        <c:crossAx val="94380416"/>
        <c:crosses val="autoZero"/>
        <c:auto val="1"/>
        <c:lblOffset val="100"/>
        <c:baseTimeUnit val="years"/>
      </c:dateAx>
      <c:valAx>
        <c:axId val="94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90528"/>
        <c:axId val="944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90528"/>
        <c:axId val="94409088"/>
      </c:lineChart>
      <c:dateAx>
        <c:axId val="94390528"/>
        <c:scaling>
          <c:orientation val="minMax"/>
        </c:scaling>
        <c:delete val="1"/>
        <c:axPos val="b"/>
        <c:numFmt formatCode="ge" sourceLinked="1"/>
        <c:majorTickMark val="none"/>
        <c:minorTickMark val="none"/>
        <c:tickLblPos val="none"/>
        <c:crossAx val="94409088"/>
        <c:crosses val="autoZero"/>
        <c:auto val="1"/>
        <c:lblOffset val="100"/>
        <c:baseTimeUnit val="years"/>
      </c:dateAx>
      <c:valAx>
        <c:axId val="944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31104"/>
        <c:axId val="945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1104"/>
        <c:axId val="94507008"/>
      </c:lineChart>
      <c:dateAx>
        <c:axId val="94431104"/>
        <c:scaling>
          <c:orientation val="minMax"/>
        </c:scaling>
        <c:delete val="1"/>
        <c:axPos val="b"/>
        <c:numFmt formatCode="ge" sourceLinked="1"/>
        <c:majorTickMark val="none"/>
        <c:minorTickMark val="none"/>
        <c:tickLblPos val="none"/>
        <c:crossAx val="94507008"/>
        <c:crosses val="autoZero"/>
        <c:auto val="1"/>
        <c:lblOffset val="100"/>
        <c:baseTimeUnit val="years"/>
      </c:dateAx>
      <c:valAx>
        <c:axId val="945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1318.42</c:v>
                </c:pt>
                <c:pt idx="1">
                  <c:v>1240.05</c:v>
                </c:pt>
                <c:pt idx="2">
                  <c:v>1140.1300000000001</c:v>
                </c:pt>
                <c:pt idx="3">
                  <c:v>983.73</c:v>
                </c:pt>
                <c:pt idx="4">
                  <c:v>821.79</c:v>
                </c:pt>
              </c:numCache>
            </c:numRef>
          </c:val>
        </c:ser>
        <c:dLbls>
          <c:showLegendKey val="0"/>
          <c:showVal val="0"/>
          <c:showCatName val="0"/>
          <c:showSerName val="0"/>
          <c:showPercent val="0"/>
          <c:showBubbleSize val="0"/>
        </c:dLbls>
        <c:gapWidth val="150"/>
        <c:axId val="94537216"/>
        <c:axId val="94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4537216"/>
        <c:axId val="94539136"/>
      </c:lineChart>
      <c:dateAx>
        <c:axId val="94537216"/>
        <c:scaling>
          <c:orientation val="minMax"/>
        </c:scaling>
        <c:delete val="1"/>
        <c:axPos val="b"/>
        <c:numFmt formatCode="ge" sourceLinked="1"/>
        <c:majorTickMark val="none"/>
        <c:minorTickMark val="none"/>
        <c:tickLblPos val="none"/>
        <c:crossAx val="94539136"/>
        <c:crosses val="autoZero"/>
        <c:auto val="1"/>
        <c:lblOffset val="100"/>
        <c:baseTimeUnit val="years"/>
      </c:dateAx>
      <c:valAx>
        <c:axId val="94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45.72</c:v>
                </c:pt>
                <c:pt idx="1">
                  <c:v>47.06</c:v>
                </c:pt>
                <c:pt idx="2">
                  <c:v>47.41</c:v>
                </c:pt>
                <c:pt idx="3">
                  <c:v>45.21</c:v>
                </c:pt>
                <c:pt idx="4">
                  <c:v>21.11</c:v>
                </c:pt>
              </c:numCache>
            </c:numRef>
          </c:val>
        </c:ser>
        <c:dLbls>
          <c:showLegendKey val="0"/>
          <c:showVal val="0"/>
          <c:showCatName val="0"/>
          <c:showSerName val="0"/>
          <c:showPercent val="0"/>
          <c:showBubbleSize val="0"/>
        </c:dLbls>
        <c:gapWidth val="150"/>
        <c:axId val="94594176"/>
        <c:axId val="945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4594176"/>
        <c:axId val="94596096"/>
      </c:lineChart>
      <c:dateAx>
        <c:axId val="94594176"/>
        <c:scaling>
          <c:orientation val="minMax"/>
        </c:scaling>
        <c:delete val="1"/>
        <c:axPos val="b"/>
        <c:numFmt formatCode="ge" sourceLinked="1"/>
        <c:majorTickMark val="none"/>
        <c:minorTickMark val="none"/>
        <c:tickLblPos val="none"/>
        <c:crossAx val="94596096"/>
        <c:crosses val="autoZero"/>
        <c:auto val="1"/>
        <c:lblOffset val="100"/>
        <c:baseTimeUnit val="years"/>
      </c:dateAx>
      <c:valAx>
        <c:axId val="945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197.25</c:v>
                </c:pt>
                <c:pt idx="1">
                  <c:v>188.06</c:v>
                </c:pt>
                <c:pt idx="2">
                  <c:v>185.54</c:v>
                </c:pt>
                <c:pt idx="3">
                  <c:v>194.34</c:v>
                </c:pt>
                <c:pt idx="4">
                  <c:v>423.99</c:v>
                </c:pt>
              </c:numCache>
            </c:numRef>
          </c:val>
        </c:ser>
        <c:dLbls>
          <c:showLegendKey val="0"/>
          <c:showVal val="0"/>
          <c:showCatName val="0"/>
          <c:showSerName val="0"/>
          <c:showPercent val="0"/>
          <c:showBubbleSize val="0"/>
        </c:dLbls>
        <c:gapWidth val="150"/>
        <c:axId val="94613888"/>
        <c:axId val="94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4613888"/>
        <c:axId val="94615808"/>
      </c:lineChart>
      <c:dateAx>
        <c:axId val="94613888"/>
        <c:scaling>
          <c:orientation val="minMax"/>
        </c:scaling>
        <c:delete val="1"/>
        <c:axPos val="b"/>
        <c:numFmt formatCode="ge" sourceLinked="1"/>
        <c:majorTickMark val="none"/>
        <c:minorTickMark val="none"/>
        <c:tickLblPos val="none"/>
        <c:crossAx val="94615808"/>
        <c:crosses val="autoZero"/>
        <c:auto val="1"/>
        <c:lblOffset val="100"/>
        <c:baseTimeUnit val="years"/>
      </c:dateAx>
      <c:valAx>
        <c:axId val="94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大府市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89049</v>
      </c>
      <c r="AM8" s="64"/>
      <c r="AN8" s="64"/>
      <c r="AO8" s="64"/>
      <c r="AP8" s="64"/>
      <c r="AQ8" s="64"/>
      <c r="AR8" s="64"/>
      <c r="AS8" s="64"/>
      <c r="AT8" s="63">
        <f>データ!S6</f>
        <v>33.659999999999997</v>
      </c>
      <c r="AU8" s="63"/>
      <c r="AV8" s="63"/>
      <c r="AW8" s="63"/>
      <c r="AX8" s="63"/>
      <c r="AY8" s="63"/>
      <c r="AZ8" s="63"/>
      <c r="BA8" s="63"/>
      <c r="BB8" s="63">
        <f>データ!T6</f>
        <v>2645.54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0.46</v>
      </c>
      <c r="Q10" s="63"/>
      <c r="R10" s="63"/>
      <c r="S10" s="63"/>
      <c r="T10" s="63"/>
      <c r="U10" s="63"/>
      <c r="V10" s="63"/>
      <c r="W10" s="63">
        <f>データ!P6</f>
        <v>89.84</v>
      </c>
      <c r="X10" s="63"/>
      <c r="Y10" s="63"/>
      <c r="Z10" s="63"/>
      <c r="AA10" s="63"/>
      <c r="AB10" s="63"/>
      <c r="AC10" s="63"/>
      <c r="AD10" s="64">
        <f>データ!Q6</f>
        <v>1620</v>
      </c>
      <c r="AE10" s="64"/>
      <c r="AF10" s="64"/>
      <c r="AG10" s="64"/>
      <c r="AH10" s="64"/>
      <c r="AI10" s="64"/>
      <c r="AJ10" s="64"/>
      <c r="AK10" s="2"/>
      <c r="AL10" s="64">
        <f>データ!U6</f>
        <v>412</v>
      </c>
      <c r="AM10" s="64"/>
      <c r="AN10" s="64"/>
      <c r="AO10" s="64"/>
      <c r="AP10" s="64"/>
      <c r="AQ10" s="64"/>
      <c r="AR10" s="64"/>
      <c r="AS10" s="64"/>
      <c r="AT10" s="63">
        <f>データ!V6</f>
        <v>0.1</v>
      </c>
      <c r="AU10" s="63"/>
      <c r="AV10" s="63"/>
      <c r="AW10" s="63"/>
      <c r="AX10" s="63"/>
      <c r="AY10" s="63"/>
      <c r="AZ10" s="63"/>
      <c r="BA10" s="63"/>
      <c r="BB10" s="63">
        <f>データ!W6</f>
        <v>4120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232238</v>
      </c>
      <c r="D6" s="31">
        <f t="shared" si="3"/>
        <v>47</v>
      </c>
      <c r="E6" s="31">
        <f t="shared" si="3"/>
        <v>17</v>
      </c>
      <c r="F6" s="31">
        <f t="shared" si="3"/>
        <v>5</v>
      </c>
      <c r="G6" s="31">
        <f t="shared" si="3"/>
        <v>0</v>
      </c>
      <c r="H6" s="31" t="str">
        <f t="shared" si="3"/>
        <v>愛知県　大府市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0.46</v>
      </c>
      <c r="P6" s="32">
        <f t="shared" si="3"/>
        <v>89.84</v>
      </c>
      <c r="Q6" s="32">
        <f t="shared" si="3"/>
        <v>1620</v>
      </c>
      <c r="R6" s="32">
        <f t="shared" si="3"/>
        <v>89049</v>
      </c>
      <c r="S6" s="32">
        <f t="shared" si="3"/>
        <v>33.659999999999997</v>
      </c>
      <c r="T6" s="32">
        <f t="shared" si="3"/>
        <v>2645.54</v>
      </c>
      <c r="U6" s="32">
        <f t="shared" si="3"/>
        <v>412</v>
      </c>
      <c r="V6" s="32">
        <f t="shared" si="3"/>
        <v>0.1</v>
      </c>
      <c r="W6" s="32">
        <f t="shared" si="3"/>
        <v>4120</v>
      </c>
      <c r="X6" s="33">
        <f>IF(X7="",NA(),X7)</f>
        <v>73.42</v>
      </c>
      <c r="Y6" s="33">
        <f t="shared" ref="Y6:AG6" si="4">IF(Y7="",NA(),Y7)</f>
        <v>75.02</v>
      </c>
      <c r="Z6" s="33">
        <f t="shared" si="4"/>
        <v>73.25</v>
      </c>
      <c r="AA6" s="33">
        <f t="shared" si="4"/>
        <v>71.040000000000006</v>
      </c>
      <c r="AB6" s="33">
        <f t="shared" si="4"/>
        <v>81.53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1318.42</v>
      </c>
      <c r="BF6" s="33">
        <f t="shared" ref="BF6:BN6" si="7">IF(BF7="",NA(),BF7)</f>
        <v>1240.05</v>
      </c>
      <c r="BG6" s="33">
        <f t="shared" si="7"/>
        <v>1140.1300000000001</v>
      </c>
      <c r="BH6" s="33">
        <f t="shared" si="7"/>
        <v>983.73</v>
      </c>
      <c r="BI6" s="33">
        <f t="shared" si="7"/>
        <v>821.79</v>
      </c>
      <c r="BJ6" s="33">
        <f t="shared" si="7"/>
        <v>1267.26</v>
      </c>
      <c r="BK6" s="33">
        <f t="shared" si="7"/>
        <v>1239.2</v>
      </c>
      <c r="BL6" s="33">
        <f t="shared" si="7"/>
        <v>1197.82</v>
      </c>
      <c r="BM6" s="33">
        <f t="shared" si="7"/>
        <v>1126.77</v>
      </c>
      <c r="BN6" s="33">
        <f t="shared" si="7"/>
        <v>1044.8</v>
      </c>
      <c r="BO6" s="32" t="str">
        <f>IF(BO7="","",IF(BO7="-","【-】","【"&amp;SUBSTITUTE(TEXT(BO7,"#,##0.00"),"-","△")&amp;"】"))</f>
        <v>【992.47】</v>
      </c>
      <c r="BP6" s="33">
        <f>IF(BP7="",NA(),BP7)</f>
        <v>45.72</v>
      </c>
      <c r="BQ6" s="33">
        <f t="shared" ref="BQ6:BY6" si="8">IF(BQ7="",NA(),BQ7)</f>
        <v>47.06</v>
      </c>
      <c r="BR6" s="33">
        <f t="shared" si="8"/>
        <v>47.41</v>
      </c>
      <c r="BS6" s="33">
        <f t="shared" si="8"/>
        <v>45.21</v>
      </c>
      <c r="BT6" s="33">
        <f t="shared" si="8"/>
        <v>21.11</v>
      </c>
      <c r="BU6" s="33">
        <f t="shared" si="8"/>
        <v>53.42</v>
      </c>
      <c r="BV6" s="33">
        <f t="shared" si="8"/>
        <v>51.56</v>
      </c>
      <c r="BW6" s="33">
        <f t="shared" si="8"/>
        <v>51.03</v>
      </c>
      <c r="BX6" s="33">
        <f t="shared" si="8"/>
        <v>50.9</v>
      </c>
      <c r="BY6" s="33">
        <f t="shared" si="8"/>
        <v>50.82</v>
      </c>
      <c r="BZ6" s="32" t="str">
        <f>IF(BZ7="","",IF(BZ7="-","【-】","【"&amp;SUBSTITUTE(TEXT(BZ7,"#,##0.00"),"-","△")&amp;"】"))</f>
        <v>【51.49】</v>
      </c>
      <c r="CA6" s="33">
        <f>IF(CA7="",NA(),CA7)</f>
        <v>197.25</v>
      </c>
      <c r="CB6" s="33">
        <f t="shared" ref="CB6:CJ6" si="9">IF(CB7="",NA(),CB7)</f>
        <v>188.06</v>
      </c>
      <c r="CC6" s="33">
        <f t="shared" si="9"/>
        <v>185.54</v>
      </c>
      <c r="CD6" s="33">
        <f t="shared" si="9"/>
        <v>194.34</v>
      </c>
      <c r="CE6" s="33">
        <f t="shared" si="9"/>
        <v>423.99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62.92</v>
      </c>
      <c r="CM6" s="33">
        <f t="shared" ref="CM6:CU6" si="10">IF(CM7="",NA(),CM7)</f>
        <v>62.36</v>
      </c>
      <c r="CN6" s="33">
        <f t="shared" si="10"/>
        <v>60.67</v>
      </c>
      <c r="CO6" s="33">
        <f t="shared" si="10"/>
        <v>59.55</v>
      </c>
      <c r="CP6" s="33">
        <f t="shared" si="10"/>
        <v>63.48</v>
      </c>
      <c r="CQ6" s="33">
        <f t="shared" si="10"/>
        <v>54.23</v>
      </c>
      <c r="CR6" s="33">
        <f t="shared" si="10"/>
        <v>55.2</v>
      </c>
      <c r="CS6" s="33">
        <f t="shared" si="10"/>
        <v>54.74</v>
      </c>
      <c r="CT6" s="33">
        <f t="shared" si="10"/>
        <v>53.78</v>
      </c>
      <c r="CU6" s="33">
        <f t="shared" si="10"/>
        <v>53.24</v>
      </c>
      <c r="CV6" s="32" t="str">
        <f>IF(CV7="","",IF(CV7="-","【-】","【"&amp;SUBSTITUTE(TEXT(CV7,"#,##0.00"),"-","△")&amp;"】"))</f>
        <v>【53.32】</v>
      </c>
      <c r="CW6" s="33">
        <f>IF(CW7="",NA(),CW7)</f>
        <v>98.85</v>
      </c>
      <c r="CX6" s="33">
        <f t="shared" ref="CX6:DF6" si="11">IF(CX7="",NA(),CX7)</f>
        <v>98.3</v>
      </c>
      <c r="CY6" s="33">
        <f t="shared" si="11"/>
        <v>99.03</v>
      </c>
      <c r="CZ6" s="33">
        <f t="shared" si="11"/>
        <v>99.05</v>
      </c>
      <c r="DA6" s="33">
        <f t="shared" si="11"/>
        <v>99.51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232238</v>
      </c>
      <c r="D7" s="35">
        <v>47</v>
      </c>
      <c r="E7" s="35">
        <v>17</v>
      </c>
      <c r="F7" s="35">
        <v>5</v>
      </c>
      <c r="G7" s="35">
        <v>0</v>
      </c>
      <c r="H7" s="35" t="s">
        <v>96</v>
      </c>
      <c r="I7" s="35" t="s">
        <v>97</v>
      </c>
      <c r="J7" s="35" t="s">
        <v>98</v>
      </c>
      <c r="K7" s="35" t="s">
        <v>99</v>
      </c>
      <c r="L7" s="35" t="s">
        <v>100</v>
      </c>
      <c r="M7" s="36" t="s">
        <v>101</v>
      </c>
      <c r="N7" s="36" t="s">
        <v>102</v>
      </c>
      <c r="O7" s="36">
        <v>0.46</v>
      </c>
      <c r="P7" s="36">
        <v>89.84</v>
      </c>
      <c r="Q7" s="36">
        <v>1620</v>
      </c>
      <c r="R7" s="36">
        <v>89049</v>
      </c>
      <c r="S7" s="36">
        <v>33.659999999999997</v>
      </c>
      <c r="T7" s="36">
        <v>2645.54</v>
      </c>
      <c r="U7" s="36">
        <v>412</v>
      </c>
      <c r="V7" s="36">
        <v>0.1</v>
      </c>
      <c r="W7" s="36">
        <v>4120</v>
      </c>
      <c r="X7" s="36">
        <v>73.42</v>
      </c>
      <c r="Y7" s="36">
        <v>75.02</v>
      </c>
      <c r="Z7" s="36">
        <v>73.25</v>
      </c>
      <c r="AA7" s="36">
        <v>71.040000000000006</v>
      </c>
      <c r="AB7" s="36">
        <v>81.53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1318.42</v>
      </c>
      <c r="BF7" s="36">
        <v>1240.05</v>
      </c>
      <c r="BG7" s="36">
        <v>1140.1300000000001</v>
      </c>
      <c r="BH7" s="36">
        <v>983.73</v>
      </c>
      <c r="BI7" s="36">
        <v>821.79</v>
      </c>
      <c r="BJ7" s="36">
        <v>1267.26</v>
      </c>
      <c r="BK7" s="36">
        <v>1239.2</v>
      </c>
      <c r="BL7" s="36">
        <v>1197.82</v>
      </c>
      <c r="BM7" s="36">
        <v>1126.77</v>
      </c>
      <c r="BN7" s="36">
        <v>1044.8</v>
      </c>
      <c r="BO7" s="36">
        <v>992.47</v>
      </c>
      <c r="BP7" s="36">
        <v>45.72</v>
      </c>
      <c r="BQ7" s="36">
        <v>47.06</v>
      </c>
      <c r="BR7" s="36">
        <v>47.41</v>
      </c>
      <c r="BS7" s="36">
        <v>45.21</v>
      </c>
      <c r="BT7" s="36">
        <v>21.11</v>
      </c>
      <c r="BU7" s="36">
        <v>53.42</v>
      </c>
      <c r="BV7" s="36">
        <v>51.56</v>
      </c>
      <c r="BW7" s="36">
        <v>51.03</v>
      </c>
      <c r="BX7" s="36">
        <v>50.9</v>
      </c>
      <c r="BY7" s="36">
        <v>50.82</v>
      </c>
      <c r="BZ7" s="36">
        <v>51.49</v>
      </c>
      <c r="CA7" s="36">
        <v>197.25</v>
      </c>
      <c r="CB7" s="36">
        <v>188.06</v>
      </c>
      <c r="CC7" s="36">
        <v>185.54</v>
      </c>
      <c r="CD7" s="36">
        <v>194.34</v>
      </c>
      <c r="CE7" s="36">
        <v>423.99</v>
      </c>
      <c r="CF7" s="36">
        <v>269.12</v>
      </c>
      <c r="CG7" s="36">
        <v>283.26</v>
      </c>
      <c r="CH7" s="36">
        <v>289.60000000000002</v>
      </c>
      <c r="CI7" s="36">
        <v>293.27</v>
      </c>
      <c r="CJ7" s="36">
        <v>300.52</v>
      </c>
      <c r="CK7" s="36">
        <v>295.10000000000002</v>
      </c>
      <c r="CL7" s="36">
        <v>62.92</v>
      </c>
      <c r="CM7" s="36">
        <v>62.36</v>
      </c>
      <c r="CN7" s="36">
        <v>60.67</v>
      </c>
      <c r="CO7" s="36">
        <v>59.55</v>
      </c>
      <c r="CP7" s="36">
        <v>63.48</v>
      </c>
      <c r="CQ7" s="36">
        <v>54.23</v>
      </c>
      <c r="CR7" s="36">
        <v>55.2</v>
      </c>
      <c r="CS7" s="36">
        <v>54.74</v>
      </c>
      <c r="CT7" s="36">
        <v>53.78</v>
      </c>
      <c r="CU7" s="36">
        <v>53.24</v>
      </c>
      <c r="CV7" s="36">
        <v>53.32</v>
      </c>
      <c r="CW7" s="36">
        <v>98.85</v>
      </c>
      <c r="CX7" s="36">
        <v>98.3</v>
      </c>
      <c r="CY7" s="36">
        <v>99.03</v>
      </c>
      <c r="CZ7" s="36">
        <v>99.05</v>
      </c>
      <c r="DA7" s="36">
        <v>99.51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2016-02-03T09:14:40Z</dcterms:created>
  <dcterms:modified xsi:type="dcterms:W3CDTF">2016-02-25T02:57:18Z</dcterms:modified>
  <cp:category/>
</cp:coreProperties>
</file>