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5025" yWindow="2655" windowWidth="5040" windowHeight="2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<sst xmlns="http://schemas.openxmlformats.org/spreadsheetml/2006/main" count="217" uniqueCount="107">
  <si>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</si>
  <si>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</si>
  <si>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</si>
  <si>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</si>
  <si>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</si>
  <si>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</si>
  <si>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</si>
  <si>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</si>
  <si>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</si>
  <si>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</si>
  <si>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</si>
  <si>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</si>
  <si>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</si>
  <si>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</si>
  <si>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</si>
  <si>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</si>
  <si>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</si>
  <si>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</si>
  <si>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</si>
  <si>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</si>
  <si>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</si>
  <si>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</si>
  <si>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</si>
  <si>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</si>
  <si>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</si>
  <si>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</si>
  <si>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</si>
  <si>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</si>
  <si>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</si>
  <si>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</si>
  <si>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</si>
  <si>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</si>
  <si>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</si>
  <si>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</si>
  <si>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</si>
  <si>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</si>
  <si>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</si>
  <si>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</si>
  <si>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</si>
  <si>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</si>
  <si>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</si>
  <si>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</si>
  <si>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</si>
  <si>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</si>
  <si>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</si>
  <si>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</si>
  <si>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</si>
  <si>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</si>
  <si>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</si>
  <si>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</si>
  <si>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</si>
  <si>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</si>
  <si>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</si>
  <si>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</si>
  <si>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</si>
  <si>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</si>
  <si>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</si>
  <si>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</si>
  <si>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</si>
  <si>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</si>
  <si>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</si>
  <si>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</si>
  <si>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</si>
  <si>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</si>
  <si>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</si>
  <si>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</si>
  <si>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</si>
  <si>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</si>
  <si>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</si>
  <si>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</si>
  <si>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</si>
  <si>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</si>
  <si>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</si>
  <si>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</si>
  <si>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</si>
  <si>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</si>
  <si>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</si>
  <si>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</si>
  <si>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</si>
  <si>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</si>
  <si>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</si>
  <si>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</si>
  <si>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</si>
  <si>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</si>
  <si>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</si>
  <si>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</si>
  <si>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</si>
  <si>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</si>
  <si>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</si>
  <si>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</si>
  <si>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</si>
  <si>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</si>
  <si>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</si>
  <si>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尾張旭市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</si>
  <si>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</si>
  <si>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</si>
  <si>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</si>
  <si>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</si>
  <si>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</si>
  <si>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</si>
  <si>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</si>
  <si>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</si>
  <si>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</si>
  <si>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</si>
  <si>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有形固定資産減価償却率は、全国平均より低い数値であるが、類似団体平均値を上回っている。
管路経年化率は、類似団体平均値及び全国平均を上回っている。
どちらの指標も年々数値が高くなってきており、資産や管路の老朽化が進んでいると言える。　　　　　　　　　　　　　　　　　　　　　　　管路更新率は年によって変動はあるが、近年は類似団体平均値及び全国平均を下回っている。</t>
    <rPh sb="13" eb="15">
      <t>ゼンコク</t>
    </rPh>
    <rPh sb="15" eb="17">
      <t>ヘイキン</t>
    </rPh>
    <rPh sb="19" eb="20">
      <t>ヒク</t>
    </rPh>
    <rPh sb="21" eb="23">
      <t>スウチ</t>
    </rPh>
    <rPh sb="28" eb="30">
      <t>ルイジ</t>
    </rPh>
    <rPh sb="30" eb="32">
      <t>ダンタイ</t>
    </rPh>
    <rPh sb="32" eb="35">
      <t>ヘイキンチ</t>
    </rPh>
    <rPh sb="36" eb="38">
      <t>ウワマワ</t>
    </rPh>
    <rPh sb="59" eb="60">
      <t>オヨ</t>
    </rPh>
    <rPh sb="61" eb="63">
      <t>ゼンコク</t>
    </rPh>
    <rPh sb="63" eb="65">
      <t>ヘイキン</t>
    </rPh>
    <rPh sb="78" eb="80">
      <t>シヒョウ</t>
    </rPh>
    <rPh sb="167" eb="168">
      <t>オヨ</t>
    </rPh>
    <rPh sb="169" eb="171">
      <t>ゼンコク</t>
    </rPh>
    <rPh sb="171" eb="173">
      <t>ヘイキン</t>
    </rPh>
    <phoneticPr fontId="4"/>
  </si>
  <si>
    <t>単年度の収支は黒字を維持しており、累積欠損金もなく、流動比率も高く、企業債の残高も年々減少しており、経営に必要な経費を料金で賄うことができる健全な経営状況であると言える。また、有収率は類似団体平均値及び全国平均よりもかなり高く、施設効率は高い状況である。
しかし、資産や管路の老朽化が進んでいるにも関わらず、管路更新率が低い状況にあるため、管路の更新投資を増やす必要性が高い。有収水量が年々減少する傾向にある中、水需要の動向を踏まえ、効率的な施設の更新計画を策定するなど対策を進め、投資のあり方について検討する必要がある。</t>
    <rPh sb="96" eb="99">
      <t>ヘイキンチ</t>
    </rPh>
    <rPh sb="99" eb="100">
      <t>オヨ</t>
    </rPh>
    <rPh sb="101" eb="103">
      <t>ゼンコク</t>
    </rPh>
    <rPh sb="103" eb="105">
      <t>ヘイキン</t>
    </rPh>
    <phoneticPr fontId="4"/>
  </si>
  <si>
    <t>経常収支比率は100％以上であり、単年度の収支は黒字となっている。
累積欠損金比率は0％であり、近年累積欠損金が発生していないことを示している。
流動比率は100％を大きく上回っており、短期的な債務に対する支払能力があることを示している。　　　　　　　　　　　　　　企業債残高対給水収益比率は、類似団体平均値及び全国平均よりもかなり低く、近年新規借入れを行っていないため、年々下がり続けている。
料金回収率は100％以上であり、給水に係る費用は給水収益で賄えている。　　　　　　　　　　　　　給水原価は、類似団体平均値及び全国平均を下回っている。　　　　　　　　　　　　　　　　　　　　　　　　　施設利用率は約60％であり、類似団体平均値及び全国平均と同程度の数値である。　　　　　　　　　　　　　　　　　　　有収率は約96％であり、類似団体平均値及び全国平均よりもかなり高く、施設の稼働状況が収益に反映されていると言える。　　　　　　　　　　　　　　　　　　　　　　　　　　　　　　　　　　</t>
    <rPh sb="166" eb="167">
      <t>ヒク</t>
    </rPh>
    <rPh sb="259" eb="260">
      <t>オヨ</t>
    </rPh>
    <rPh sb="261" eb="263">
      <t>ゼンコク</t>
    </rPh>
    <rPh sb="263" eb="265">
      <t>ヘイキン</t>
    </rPh>
    <rPh sb="266" eb="268">
      <t>シタマワ</t>
    </rPh>
    <rPh sb="316" eb="319">
      <t>ヘイキンチ</t>
    </rPh>
    <rPh sb="319" eb="320">
      <t>オヨ</t>
    </rPh>
    <rPh sb="321" eb="323">
      <t>ゼンコク</t>
    </rPh>
    <rPh sb="323" eb="325">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</si>
</sst>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0.31</c:v>
                </c:pt>
                <c:pt idx="1">
                  <c:v>1.05</c:v>
                </c:pt>
                <c:pt idx="2">
                  <c:v>0.98</c:v>
                </c:pt>
                <c:pt idx="3">
                  <c:v>0.61</c:v>
                </c:pt>
                <c:pt idx="4">
                  <c:v>0.38</c:v>
                </c:pt>
              </c:numCache>
            </c:numRef>
          </c:val>
        </c:ser>
        <c:dLbls>
          <c:showLegendKey val="0"/>
          <c:showVal val="0"/>
          <c:showCatName val="0"/>
          <c:showSerName val="0"/>
          <c:showPercent val="0"/>
          <c:showBubbleSize val="0"/>
        </c:dLbls>
        <c:gapWidth val="150"/>
        <c:axId val="199117824"/>
        <c:axId val="1991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99117824"/>
        <c:axId val="199120000"/>
      </c:lineChart>
      <c:dateAx>
        <c:axId val="199117824"/>
        <c:scaling>
          <c:orientation val="minMax"/>
        </c:scaling>
        <c:delete val="1"/>
        <c:axPos val="b"/>
        <c:numFmt formatCode="ge" sourceLinked="1"/>
        <c:majorTickMark val="none"/>
        <c:minorTickMark val="none"/>
        <c:tickLblPos val="none"/>
        <c:crossAx val="199120000"/>
        <c:crosses val="autoZero"/>
        <c:auto val="1"/>
        <c:lblOffset val="100"/>
        <c:baseTimeUnit val="years"/>
      </c:dateAx>
      <c:valAx>
        <c:axId val="1991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60.32</c:v>
                </c:pt>
                <c:pt idx="1">
                  <c:v>59.83</c:v>
                </c:pt>
                <c:pt idx="2">
                  <c:v>59.86</c:v>
                </c:pt>
                <c:pt idx="3">
                  <c:v>60.12</c:v>
                </c:pt>
                <c:pt idx="4">
                  <c:v>59.34</c:v>
                </c:pt>
              </c:numCache>
            </c:numRef>
          </c:val>
        </c:ser>
        <c:dLbls>
          <c:showLegendKey val="0"/>
          <c:showVal val="0"/>
          <c:showCatName val="0"/>
          <c:showSerName val="0"/>
          <c:showPercent val="0"/>
          <c:showBubbleSize val="0"/>
        </c:dLbls>
        <c:gapWidth val="150"/>
        <c:axId val="200793472"/>
        <c:axId val="2007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00793472"/>
        <c:axId val="200799744"/>
      </c:lineChart>
      <c:dateAx>
        <c:axId val="200793472"/>
        <c:scaling>
          <c:orientation val="minMax"/>
        </c:scaling>
        <c:delete val="1"/>
        <c:axPos val="b"/>
        <c:numFmt formatCode="ge" sourceLinked="1"/>
        <c:majorTickMark val="none"/>
        <c:minorTickMark val="none"/>
        <c:tickLblPos val="none"/>
        <c:crossAx val="200799744"/>
        <c:crosses val="autoZero"/>
        <c:auto val="1"/>
        <c:lblOffset val="100"/>
        <c:baseTimeUnit val="years"/>
      </c:dateAx>
      <c:valAx>
        <c:axId val="2007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97.49</c:v>
                </c:pt>
                <c:pt idx="1">
                  <c:v>96.11</c:v>
                </c:pt>
                <c:pt idx="2">
                  <c:v>96.02</c:v>
                </c:pt>
                <c:pt idx="3">
                  <c:v>95.86</c:v>
                </c:pt>
                <c:pt idx="4">
                  <c:v>95.95</c:v>
                </c:pt>
              </c:numCache>
            </c:numRef>
          </c:val>
        </c:ser>
        <c:dLbls>
          <c:showLegendKey val="0"/>
          <c:showVal val="0"/>
          <c:showCatName val="0"/>
          <c:showSerName val="0"/>
          <c:showPercent val="0"/>
          <c:showBubbleSize val="0"/>
        </c:dLbls>
        <c:gapWidth val="150"/>
        <c:axId val="200846336"/>
        <c:axId val="2008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00846336"/>
        <c:axId val="200852608"/>
      </c:lineChart>
      <c:dateAx>
        <c:axId val="200846336"/>
        <c:scaling>
          <c:orientation val="minMax"/>
        </c:scaling>
        <c:delete val="1"/>
        <c:axPos val="b"/>
        <c:numFmt formatCode="ge" sourceLinked="1"/>
        <c:majorTickMark val="none"/>
        <c:minorTickMark val="none"/>
        <c:tickLblPos val="none"/>
        <c:crossAx val="200852608"/>
        <c:crosses val="autoZero"/>
        <c:auto val="1"/>
        <c:lblOffset val="100"/>
        <c:baseTimeUnit val="years"/>
      </c:dateAx>
      <c:valAx>
        <c:axId val="2008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108.8</c:v>
                </c:pt>
                <c:pt idx="1">
                  <c:v>105.24</c:v>
                </c:pt>
                <c:pt idx="2">
                  <c:v>103.63</c:v>
                </c:pt>
                <c:pt idx="3">
                  <c:v>109.33</c:v>
                </c:pt>
                <c:pt idx="4">
                  <c:v>121.01</c:v>
                </c:pt>
              </c:numCache>
            </c:numRef>
          </c:val>
        </c:ser>
        <c:dLbls>
          <c:showLegendKey val="0"/>
          <c:showVal val="0"/>
          <c:showCatName val="0"/>
          <c:showSerName val="0"/>
          <c:showPercent val="0"/>
          <c:showBubbleSize val="0"/>
        </c:dLbls>
        <c:gapWidth val="150"/>
        <c:axId val="199142016"/>
        <c:axId val="1998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99142016"/>
        <c:axId val="199820032"/>
      </c:lineChart>
      <c:dateAx>
        <c:axId val="199142016"/>
        <c:scaling>
          <c:orientation val="minMax"/>
        </c:scaling>
        <c:delete val="1"/>
        <c:axPos val="b"/>
        <c:numFmt formatCode="ge" sourceLinked="1"/>
        <c:majorTickMark val="none"/>
        <c:minorTickMark val="none"/>
        <c:tickLblPos val="none"/>
        <c:crossAx val="199820032"/>
        <c:crosses val="autoZero"/>
        <c:auto val="1"/>
        <c:lblOffset val="100"/>
        <c:baseTimeUnit val="years"/>
      </c:dateAx>
      <c:valAx>
        <c:axId val="19982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1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42.69</c:v>
                </c:pt>
                <c:pt idx="1">
                  <c:v>43.59</c:v>
                </c:pt>
                <c:pt idx="2">
                  <c:v>43.84</c:v>
                </c:pt>
                <c:pt idx="3">
                  <c:v>44.66</c:v>
                </c:pt>
                <c:pt idx="4">
                  <c:v>45.78</c:v>
                </c:pt>
              </c:numCache>
            </c:numRef>
          </c:val>
        </c:ser>
        <c:dLbls>
          <c:showLegendKey val="0"/>
          <c:showVal val="0"/>
          <c:showCatName val="0"/>
          <c:showSerName val="0"/>
          <c:showPercent val="0"/>
          <c:showBubbleSize val="0"/>
        </c:dLbls>
        <c:gapWidth val="150"/>
        <c:axId val="199850240"/>
        <c:axId val="1998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99850240"/>
        <c:axId val="199860608"/>
      </c:lineChart>
      <c:dateAx>
        <c:axId val="199850240"/>
        <c:scaling>
          <c:orientation val="minMax"/>
        </c:scaling>
        <c:delete val="1"/>
        <c:axPos val="b"/>
        <c:numFmt formatCode="ge" sourceLinked="1"/>
        <c:majorTickMark val="none"/>
        <c:minorTickMark val="none"/>
        <c:tickLblPos val="none"/>
        <c:crossAx val="199860608"/>
        <c:crosses val="autoZero"/>
        <c:auto val="1"/>
        <c:lblOffset val="100"/>
        <c:baseTimeUnit val="years"/>
      </c:dateAx>
      <c:valAx>
        <c:axId val="1998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4.2699999999999996</c:v>
                </c:pt>
                <c:pt idx="1">
                  <c:v>7.76</c:v>
                </c:pt>
                <c:pt idx="2">
                  <c:v>11.69</c:v>
                </c:pt>
                <c:pt idx="3">
                  <c:v>14.36</c:v>
                </c:pt>
                <c:pt idx="4">
                  <c:v>15.37</c:v>
                </c:pt>
              </c:numCache>
            </c:numRef>
          </c:val>
        </c:ser>
        <c:dLbls>
          <c:showLegendKey val="0"/>
          <c:showVal val="0"/>
          <c:showCatName val="0"/>
          <c:showSerName val="0"/>
          <c:showPercent val="0"/>
          <c:showBubbleSize val="0"/>
        </c:dLbls>
        <c:gapWidth val="150"/>
        <c:axId val="200161152"/>
        <c:axId val="2001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00161152"/>
        <c:axId val="200179712"/>
      </c:lineChart>
      <c:dateAx>
        <c:axId val="200161152"/>
        <c:scaling>
          <c:orientation val="minMax"/>
        </c:scaling>
        <c:delete val="1"/>
        <c:axPos val="b"/>
        <c:numFmt formatCode="ge" sourceLinked="1"/>
        <c:majorTickMark val="none"/>
        <c:minorTickMark val="none"/>
        <c:tickLblPos val="none"/>
        <c:crossAx val="200179712"/>
        <c:crosses val="autoZero"/>
        <c:auto val="1"/>
        <c:lblOffset val="100"/>
        <c:baseTimeUnit val="years"/>
      </c:dateAx>
      <c:valAx>
        <c:axId val="2001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0205824"/>
        <c:axId val="20020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200205824"/>
        <c:axId val="200207744"/>
      </c:lineChart>
      <c:dateAx>
        <c:axId val="200205824"/>
        <c:scaling>
          <c:orientation val="minMax"/>
        </c:scaling>
        <c:delete val="1"/>
        <c:axPos val="b"/>
        <c:numFmt formatCode="ge" sourceLinked="1"/>
        <c:majorTickMark val="none"/>
        <c:minorTickMark val="none"/>
        <c:tickLblPos val="none"/>
        <c:crossAx val="200207744"/>
        <c:crosses val="autoZero"/>
        <c:auto val="1"/>
        <c:lblOffset val="100"/>
        <c:baseTimeUnit val="years"/>
      </c:dateAx>
      <c:valAx>
        <c:axId val="200207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2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896.17</c:v>
                </c:pt>
                <c:pt idx="1">
                  <c:v>600.54</c:v>
                </c:pt>
                <c:pt idx="2">
                  <c:v>1006.7</c:v>
                </c:pt>
                <c:pt idx="3">
                  <c:v>836.56</c:v>
                </c:pt>
                <c:pt idx="4">
                  <c:v>562.35</c:v>
                </c:pt>
              </c:numCache>
            </c:numRef>
          </c:val>
        </c:ser>
        <c:dLbls>
          <c:showLegendKey val="0"/>
          <c:showVal val="0"/>
          <c:showCatName val="0"/>
          <c:showSerName val="0"/>
          <c:showPercent val="0"/>
          <c:showBubbleSize val="0"/>
        </c:dLbls>
        <c:gapWidth val="150"/>
        <c:axId val="200373376"/>
        <c:axId val="2003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00373376"/>
        <c:axId val="200375296"/>
      </c:lineChart>
      <c:dateAx>
        <c:axId val="200373376"/>
        <c:scaling>
          <c:orientation val="minMax"/>
        </c:scaling>
        <c:delete val="1"/>
        <c:axPos val="b"/>
        <c:numFmt formatCode="ge" sourceLinked="1"/>
        <c:majorTickMark val="none"/>
        <c:minorTickMark val="none"/>
        <c:tickLblPos val="none"/>
        <c:crossAx val="200375296"/>
        <c:crosses val="autoZero"/>
        <c:auto val="1"/>
        <c:lblOffset val="100"/>
        <c:baseTimeUnit val="years"/>
      </c:dateAx>
      <c:valAx>
        <c:axId val="20037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3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104.2</c:v>
                </c:pt>
                <c:pt idx="1">
                  <c:v>99.21</c:v>
                </c:pt>
                <c:pt idx="2">
                  <c:v>92.02</c:v>
                </c:pt>
                <c:pt idx="3">
                  <c:v>83.66</c:v>
                </c:pt>
                <c:pt idx="4">
                  <c:v>76.38</c:v>
                </c:pt>
              </c:numCache>
            </c:numRef>
          </c:val>
        </c:ser>
        <c:dLbls>
          <c:showLegendKey val="0"/>
          <c:showVal val="0"/>
          <c:showCatName val="0"/>
          <c:showSerName val="0"/>
          <c:showPercent val="0"/>
          <c:showBubbleSize val="0"/>
        </c:dLbls>
        <c:gapWidth val="150"/>
        <c:axId val="200413952"/>
        <c:axId val="2004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00413952"/>
        <c:axId val="200415872"/>
      </c:lineChart>
      <c:dateAx>
        <c:axId val="200413952"/>
        <c:scaling>
          <c:orientation val="minMax"/>
        </c:scaling>
        <c:delete val="1"/>
        <c:axPos val="b"/>
        <c:numFmt formatCode="ge" sourceLinked="1"/>
        <c:majorTickMark val="none"/>
        <c:minorTickMark val="none"/>
        <c:tickLblPos val="none"/>
        <c:crossAx val="200415872"/>
        <c:crosses val="autoZero"/>
        <c:auto val="1"/>
        <c:lblOffset val="100"/>
        <c:baseTimeUnit val="years"/>
      </c:dateAx>
      <c:valAx>
        <c:axId val="200415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4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104.8</c:v>
                </c:pt>
                <c:pt idx="1">
                  <c:v>101.94</c:v>
                </c:pt>
                <c:pt idx="2">
                  <c:v>100.56</c:v>
                </c:pt>
                <c:pt idx="3">
                  <c:v>106.45</c:v>
                </c:pt>
                <c:pt idx="4">
                  <c:v>120.12</c:v>
                </c:pt>
              </c:numCache>
            </c:numRef>
          </c:val>
        </c:ser>
        <c:dLbls>
          <c:showLegendKey val="0"/>
          <c:showVal val="0"/>
          <c:showCatName val="0"/>
          <c:showSerName val="0"/>
          <c:showPercent val="0"/>
          <c:showBubbleSize val="0"/>
        </c:dLbls>
        <c:gapWidth val="150"/>
        <c:axId val="200458624"/>
        <c:axId val="2004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00458624"/>
        <c:axId val="200460544"/>
      </c:lineChart>
      <c:dateAx>
        <c:axId val="200458624"/>
        <c:scaling>
          <c:orientation val="minMax"/>
        </c:scaling>
        <c:delete val="1"/>
        <c:axPos val="b"/>
        <c:numFmt formatCode="ge" sourceLinked="1"/>
        <c:majorTickMark val="none"/>
        <c:minorTickMark val="none"/>
        <c:tickLblPos val="none"/>
        <c:crossAx val="200460544"/>
        <c:crosses val="autoZero"/>
        <c:auto val="1"/>
        <c:lblOffset val="100"/>
        <c:baseTimeUnit val="years"/>
      </c:dateAx>
      <c:valAx>
        <c:axId val="2004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147.86000000000001</c:v>
                </c:pt>
                <c:pt idx="1">
                  <c:v>151.77000000000001</c:v>
                </c:pt>
                <c:pt idx="2">
                  <c:v>153.75</c:v>
                </c:pt>
                <c:pt idx="3">
                  <c:v>145.61000000000001</c:v>
                </c:pt>
                <c:pt idx="4">
                  <c:v>129</c:v>
                </c:pt>
              </c:numCache>
            </c:numRef>
          </c:val>
        </c:ser>
        <c:dLbls>
          <c:showLegendKey val="0"/>
          <c:showVal val="0"/>
          <c:showCatName val="0"/>
          <c:showSerName val="0"/>
          <c:showPercent val="0"/>
          <c:showBubbleSize val="0"/>
        </c:dLbls>
        <c:gapWidth val="150"/>
        <c:axId val="200773632"/>
        <c:axId val="2007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00773632"/>
        <c:axId val="200775552"/>
      </c:lineChart>
      <c:dateAx>
        <c:axId val="200773632"/>
        <c:scaling>
          <c:orientation val="minMax"/>
        </c:scaling>
        <c:delete val="1"/>
        <c:axPos val="b"/>
        <c:numFmt formatCode="ge" sourceLinked="1"/>
        <c:majorTickMark val="none"/>
        <c:minorTickMark val="none"/>
        <c:tickLblPos val="none"/>
        <c:crossAx val="200775552"/>
        <c:crosses val="autoZero"/>
        <c:auto val="1"/>
        <c:lblOffset val="100"/>
        <c:baseTimeUnit val="years"/>
      </c:dateAx>
      <c:valAx>
        <c:axId val="2007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尾張旭市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82359</v>
      </c>
      <c r="AJ8" s="56"/>
      <c r="AK8" s="56"/>
      <c r="AL8" s="56"/>
      <c r="AM8" s="56"/>
      <c r="AN8" s="56"/>
      <c r="AO8" s="56"/>
      <c r="AP8" s="57"/>
      <c r="AQ8" s="47">
        <f>データ!R6</f>
        <v>21.03</v>
      </c>
      <c r="AR8" s="47"/>
      <c r="AS8" s="47"/>
      <c r="AT8" s="47"/>
      <c r="AU8" s="47"/>
      <c r="AV8" s="47"/>
      <c r="AW8" s="47"/>
      <c r="AX8" s="47"/>
      <c r="AY8" s="47">
        <f>データ!S6</f>
        <v>3916.26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87.4</v>
      </c>
      <c r="K10" s="47"/>
      <c r="L10" s="47"/>
      <c r="M10" s="47"/>
      <c r="N10" s="47"/>
      <c r="O10" s="47"/>
      <c r="P10" s="47"/>
      <c r="Q10" s="47"/>
      <c r="R10" s="47">
        <f>データ!O6</f>
        <v>99.98</v>
      </c>
      <c r="S10" s="47"/>
      <c r="T10" s="47"/>
      <c r="U10" s="47"/>
      <c r="V10" s="47"/>
      <c r="W10" s="47"/>
      <c r="X10" s="47"/>
      <c r="Y10" s="47"/>
      <c r="Z10" s="78">
        <f>データ!P6</f>
        <v>2646</v>
      </c>
      <c r="AA10" s="78"/>
      <c r="AB10" s="78"/>
      <c r="AC10" s="78"/>
      <c r="AD10" s="78"/>
      <c r="AE10" s="78"/>
      <c r="AF10" s="78"/>
      <c r="AG10" s="78"/>
      <c r="AH10" s="2"/>
      <c r="AI10" s="78">
        <f>データ!T6</f>
        <v>82343</v>
      </c>
      <c r="AJ10" s="78"/>
      <c r="AK10" s="78"/>
      <c r="AL10" s="78"/>
      <c r="AM10" s="78"/>
      <c r="AN10" s="78"/>
      <c r="AO10" s="78"/>
      <c r="AP10" s="78"/>
      <c r="AQ10" s="47">
        <f>データ!U6</f>
        <v>21.03</v>
      </c>
      <c r="AR10" s="47"/>
      <c r="AS10" s="47"/>
      <c r="AT10" s="47"/>
      <c r="AU10" s="47"/>
      <c r="AV10" s="47"/>
      <c r="AW10" s="47"/>
      <c r="AX10" s="47"/>
      <c r="AY10" s="47">
        <f>データ!V6</f>
        <v>3915.5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232262</v>
      </c>
      <c r="D6" s="31">
        <f t="shared" si="3"/>
        <v>46</v>
      </c>
      <c r="E6" s="31">
        <f t="shared" si="3"/>
        <v>1</v>
      </c>
      <c r="F6" s="31">
        <f t="shared" si="3"/>
        <v>0</v>
      </c>
      <c r="G6" s="31">
        <f t="shared" si="3"/>
        <v>1</v>
      </c>
      <c r="H6" s="31" t="str">
        <f t="shared" si="3"/>
        <v>愛知県　尾張旭市</v>
      </c>
      <c r="I6" s="31" t="str">
        <f t="shared" si="3"/>
        <v>法適用</v>
      </c>
      <c r="J6" s="31" t="str">
        <f t="shared" si="3"/>
        <v>水道事業</v>
      </c>
      <c r="K6" s="31" t="str">
        <f t="shared" si="3"/>
        <v>末端給水事業</v>
      </c>
      <c r="L6" s="31" t="str">
        <f t="shared" si="3"/>
        <v>A4</v>
      </c>
      <c r="M6" s="32" t="str">
        <f t="shared" si="3"/>
        <v>-</v>
      </c>
      <c r="N6" s="32">
        <f t="shared" si="3"/>
        <v>87.4</v>
      </c>
      <c r="O6" s="32">
        <f t="shared" si="3"/>
        <v>99.98</v>
      </c>
      <c r="P6" s="32">
        <f t="shared" si="3"/>
        <v>2646</v>
      </c>
      <c r="Q6" s="32">
        <f t="shared" si="3"/>
        <v>82359</v>
      </c>
      <c r="R6" s="32">
        <f t="shared" si="3"/>
        <v>21.03</v>
      </c>
      <c r="S6" s="32">
        <f t="shared" si="3"/>
        <v>3916.26</v>
      </c>
      <c r="T6" s="32">
        <f t="shared" si="3"/>
        <v>82343</v>
      </c>
      <c r="U6" s="32">
        <f t="shared" si="3"/>
        <v>21.03</v>
      </c>
      <c r="V6" s="32">
        <f t="shared" si="3"/>
        <v>3915.5</v>
      </c>
      <c r="W6" s="33">
        <f>IF(W7="",NA(),W7)</f>
        <v>108.8</v>
      </c>
      <c r="X6" s="33">
        <f t="shared" ref="X6:AF6" si="4">IF(X7="",NA(),X7)</f>
        <v>105.24</v>
      </c>
      <c r="Y6" s="33">
        <f t="shared" si="4"/>
        <v>103.63</v>
      </c>
      <c r="Z6" s="33">
        <f t="shared" si="4"/>
        <v>109.33</v>
      </c>
      <c r="AA6" s="33">
        <f t="shared" si="4"/>
        <v>121.01</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896.17</v>
      </c>
      <c r="AT6" s="33">
        <f t="shared" ref="AT6:BB6" si="6">IF(AT7="",NA(),AT7)</f>
        <v>600.54</v>
      </c>
      <c r="AU6" s="33">
        <f t="shared" si="6"/>
        <v>1006.7</v>
      </c>
      <c r="AV6" s="33">
        <f t="shared" si="6"/>
        <v>836.56</v>
      </c>
      <c r="AW6" s="33">
        <f t="shared" si="6"/>
        <v>562.35</v>
      </c>
      <c r="AX6" s="33">
        <f t="shared" si="6"/>
        <v>699.11</v>
      </c>
      <c r="AY6" s="33">
        <f t="shared" si="6"/>
        <v>695.41</v>
      </c>
      <c r="AZ6" s="33">
        <f t="shared" si="6"/>
        <v>701</v>
      </c>
      <c r="BA6" s="33">
        <f t="shared" si="6"/>
        <v>739.59</v>
      </c>
      <c r="BB6" s="33">
        <f t="shared" si="6"/>
        <v>335.95</v>
      </c>
      <c r="BC6" s="32" t="str">
        <f>IF(BC7="","",IF(BC7="-","【-】","【"&amp;SUBSTITUTE(TEXT(BC7,"#,##0.00"),"-","△")&amp;"】"))</f>
        <v>【264.16】</v>
      </c>
      <c r="BD6" s="33">
        <f>IF(BD7="",NA(),BD7)</f>
        <v>104.2</v>
      </c>
      <c r="BE6" s="33">
        <f t="shared" ref="BE6:BM6" si="7">IF(BE7="",NA(),BE7)</f>
        <v>99.21</v>
      </c>
      <c r="BF6" s="33">
        <f t="shared" si="7"/>
        <v>92.02</v>
      </c>
      <c r="BG6" s="33">
        <f t="shared" si="7"/>
        <v>83.66</v>
      </c>
      <c r="BH6" s="33">
        <f t="shared" si="7"/>
        <v>76.38</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104.8</v>
      </c>
      <c r="BP6" s="33">
        <f t="shared" ref="BP6:BX6" si="8">IF(BP7="",NA(),BP7)</f>
        <v>101.94</v>
      </c>
      <c r="BQ6" s="33">
        <f t="shared" si="8"/>
        <v>100.56</v>
      </c>
      <c r="BR6" s="33">
        <f t="shared" si="8"/>
        <v>106.45</v>
      </c>
      <c r="BS6" s="33">
        <f t="shared" si="8"/>
        <v>120.12</v>
      </c>
      <c r="BT6" s="33">
        <f t="shared" si="8"/>
        <v>101.27</v>
      </c>
      <c r="BU6" s="33">
        <f t="shared" si="8"/>
        <v>99.61</v>
      </c>
      <c r="BV6" s="33">
        <f t="shared" si="8"/>
        <v>100.27</v>
      </c>
      <c r="BW6" s="33">
        <f t="shared" si="8"/>
        <v>99.46</v>
      </c>
      <c r="BX6" s="33">
        <f t="shared" si="8"/>
        <v>105.21</v>
      </c>
      <c r="BY6" s="32" t="str">
        <f>IF(BY7="","",IF(BY7="-","【-】","【"&amp;SUBSTITUTE(TEXT(BY7,"#,##0.00"),"-","△")&amp;"】"))</f>
        <v>【104.60】</v>
      </c>
      <c r="BZ6" s="33">
        <f>IF(BZ7="",NA(),BZ7)</f>
        <v>147.86000000000001</v>
      </c>
      <c r="CA6" s="33">
        <f t="shared" ref="CA6:CI6" si="9">IF(CA7="",NA(),CA7)</f>
        <v>151.77000000000001</v>
      </c>
      <c r="CB6" s="33">
        <f t="shared" si="9"/>
        <v>153.75</v>
      </c>
      <c r="CC6" s="33">
        <f t="shared" si="9"/>
        <v>145.61000000000001</v>
      </c>
      <c r="CD6" s="33">
        <f t="shared" si="9"/>
        <v>129</v>
      </c>
      <c r="CE6" s="33">
        <f t="shared" si="9"/>
        <v>167.74</v>
      </c>
      <c r="CF6" s="33">
        <f t="shared" si="9"/>
        <v>169.59</v>
      </c>
      <c r="CG6" s="33">
        <f t="shared" si="9"/>
        <v>169.62</v>
      </c>
      <c r="CH6" s="33">
        <f t="shared" si="9"/>
        <v>171.78</v>
      </c>
      <c r="CI6" s="33">
        <f t="shared" si="9"/>
        <v>162.59</v>
      </c>
      <c r="CJ6" s="32" t="str">
        <f>IF(CJ7="","",IF(CJ7="-","【-】","【"&amp;SUBSTITUTE(TEXT(CJ7,"#,##0.00"),"-","△")&amp;"】"))</f>
        <v>【164.21】</v>
      </c>
      <c r="CK6" s="33">
        <f>IF(CK7="",NA(),CK7)</f>
        <v>60.32</v>
      </c>
      <c r="CL6" s="33">
        <f t="shared" ref="CL6:CT6" si="10">IF(CL7="",NA(),CL7)</f>
        <v>59.83</v>
      </c>
      <c r="CM6" s="33">
        <f t="shared" si="10"/>
        <v>59.86</v>
      </c>
      <c r="CN6" s="33">
        <f t="shared" si="10"/>
        <v>60.12</v>
      </c>
      <c r="CO6" s="33">
        <f t="shared" si="10"/>
        <v>59.34</v>
      </c>
      <c r="CP6" s="33">
        <f t="shared" si="10"/>
        <v>60.83</v>
      </c>
      <c r="CQ6" s="33">
        <f t="shared" si="10"/>
        <v>60.04</v>
      </c>
      <c r="CR6" s="33">
        <f t="shared" si="10"/>
        <v>59.88</v>
      </c>
      <c r="CS6" s="33">
        <f t="shared" si="10"/>
        <v>59.68</v>
      </c>
      <c r="CT6" s="33">
        <f t="shared" si="10"/>
        <v>59.17</v>
      </c>
      <c r="CU6" s="32" t="str">
        <f>IF(CU7="","",IF(CU7="-","【-】","【"&amp;SUBSTITUTE(TEXT(CU7,"#,##0.00"),"-","△")&amp;"】"))</f>
        <v>【59.80】</v>
      </c>
      <c r="CV6" s="33">
        <f>IF(CV7="",NA(),CV7)</f>
        <v>97.49</v>
      </c>
      <c r="CW6" s="33">
        <f t="shared" ref="CW6:DE6" si="11">IF(CW7="",NA(),CW7)</f>
        <v>96.11</v>
      </c>
      <c r="CX6" s="33">
        <f t="shared" si="11"/>
        <v>96.02</v>
      </c>
      <c r="CY6" s="33">
        <f t="shared" si="11"/>
        <v>95.86</v>
      </c>
      <c r="CZ6" s="33">
        <f t="shared" si="11"/>
        <v>95.95</v>
      </c>
      <c r="DA6" s="33">
        <f t="shared" si="11"/>
        <v>87.92</v>
      </c>
      <c r="DB6" s="33">
        <f t="shared" si="11"/>
        <v>87.33</v>
      </c>
      <c r="DC6" s="33">
        <f t="shared" si="11"/>
        <v>87.65</v>
      </c>
      <c r="DD6" s="33">
        <f t="shared" si="11"/>
        <v>87.63</v>
      </c>
      <c r="DE6" s="33">
        <f t="shared" si="11"/>
        <v>87.6</v>
      </c>
      <c r="DF6" s="32" t="str">
        <f>IF(DF7="","",IF(DF7="-","【-】","【"&amp;SUBSTITUTE(TEXT(DF7,"#,##0.00"),"-","△")&amp;"】"))</f>
        <v>【89.78】</v>
      </c>
      <c r="DG6" s="33">
        <f>IF(DG7="",NA(),DG7)</f>
        <v>42.69</v>
      </c>
      <c r="DH6" s="33">
        <f t="shared" ref="DH6:DP6" si="12">IF(DH7="",NA(),DH7)</f>
        <v>43.59</v>
      </c>
      <c r="DI6" s="33">
        <f t="shared" si="12"/>
        <v>43.84</v>
      </c>
      <c r="DJ6" s="33">
        <f t="shared" si="12"/>
        <v>44.66</v>
      </c>
      <c r="DK6" s="33">
        <f t="shared" si="12"/>
        <v>45.78</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4.2699999999999996</v>
      </c>
      <c r="DS6" s="33">
        <f t="shared" ref="DS6:EA6" si="13">IF(DS7="",NA(),DS7)</f>
        <v>7.76</v>
      </c>
      <c r="DT6" s="33">
        <f t="shared" si="13"/>
        <v>11.69</v>
      </c>
      <c r="DU6" s="33">
        <f t="shared" si="13"/>
        <v>14.36</v>
      </c>
      <c r="DV6" s="33">
        <f t="shared" si="13"/>
        <v>15.37</v>
      </c>
      <c r="DW6" s="33">
        <f t="shared" si="13"/>
        <v>6.92</v>
      </c>
      <c r="DX6" s="33">
        <f t="shared" si="13"/>
        <v>7.67</v>
      </c>
      <c r="DY6" s="33">
        <f t="shared" si="13"/>
        <v>8.4</v>
      </c>
      <c r="DZ6" s="33">
        <f t="shared" si="13"/>
        <v>9.7100000000000009</v>
      </c>
      <c r="EA6" s="33">
        <f t="shared" si="13"/>
        <v>10.71</v>
      </c>
      <c r="EB6" s="32" t="str">
        <f>IF(EB7="","",IF(EB7="-","【-】","【"&amp;SUBSTITUTE(TEXT(EB7,"#,##0.00"),"-","△")&amp;"】"))</f>
        <v>【12.42】</v>
      </c>
      <c r="EC6" s="33">
        <f>IF(EC7="",NA(),EC7)</f>
        <v>0.31</v>
      </c>
      <c r="ED6" s="33">
        <f t="shared" ref="ED6:EL6" si="14">IF(ED7="",NA(),ED7)</f>
        <v>1.05</v>
      </c>
      <c r="EE6" s="33">
        <f t="shared" si="14"/>
        <v>0.98</v>
      </c>
      <c r="EF6" s="33">
        <f t="shared" si="14"/>
        <v>0.61</v>
      </c>
      <c r="EG6" s="33">
        <f t="shared" si="14"/>
        <v>0.38</v>
      </c>
      <c r="EH6" s="33">
        <f t="shared" si="14"/>
        <v>0.82</v>
      </c>
      <c r="EI6" s="33">
        <f t="shared" si="14"/>
        <v>0.84</v>
      </c>
      <c r="EJ6" s="33">
        <f t="shared" si="14"/>
        <v>0.78</v>
      </c>
      <c r="EK6" s="33">
        <f t="shared" si="14"/>
        <v>0.83</v>
      </c>
      <c r="EL6" s="33">
        <f t="shared" si="14"/>
        <v>0.72</v>
      </c>
      <c r="EM6" s="32" t="str">
        <f>IF(EM7="","",IF(EM7="-","【-】","【"&amp;SUBSTITUTE(TEXT(EM7,"#,##0.00"),"-","△")&amp;"】"))</f>
        <v>【0.78】</v>
      </c>
    </row>
    <row r="7" spans="1:143" s="34" customFormat="1" x14ac:dyDescent="0.15">
      <c r="A7" s="26"/>
      <c r="B7" s="35">
        <v>2014</v>
      </c>
      <c r="C7" s="35">
        <v>232262</v>
      </c>
      <c r="D7" s="35">
        <v>46</v>
      </c>
      <c r="E7" s="35">
        <v>1</v>
      </c>
      <c r="F7" s="35">
        <v>0</v>
      </c>
      <c r="G7" s="35">
        <v>1</v>
      </c>
      <c r="H7" s="35" t="s">
        <v>93</v>
      </c>
      <c r="I7" s="35" t="s">
        <v>94</v>
      </c>
      <c r="J7" s="35" t="s">
        <v>95</v>
      </c>
      <c r="K7" s="35" t="s">
        <v>96</v>
      </c>
      <c r="L7" s="35" t="s">
        <v>97</v>
      </c>
      <c r="M7" s="36" t="s">
        <v>98</v>
      </c>
      <c r="N7" s="36">
        <v>87.4</v>
      </c>
      <c r="O7" s="36">
        <v>99.98</v>
      </c>
      <c r="P7" s="36">
        <v>2646</v>
      </c>
      <c r="Q7" s="36">
        <v>82359</v>
      </c>
      <c r="R7" s="36">
        <v>21.03</v>
      </c>
      <c r="S7" s="36">
        <v>3916.26</v>
      </c>
      <c r="T7" s="36">
        <v>82343</v>
      </c>
      <c r="U7" s="36">
        <v>21.03</v>
      </c>
      <c r="V7" s="36">
        <v>3915.5</v>
      </c>
      <c r="W7" s="36">
        <v>108.8</v>
      </c>
      <c r="X7" s="36">
        <v>105.24</v>
      </c>
      <c r="Y7" s="36">
        <v>103.63</v>
      </c>
      <c r="Z7" s="36">
        <v>109.33</v>
      </c>
      <c r="AA7" s="36">
        <v>121.01</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896.17</v>
      </c>
      <c r="AT7" s="36">
        <v>600.54</v>
      </c>
      <c r="AU7" s="36">
        <v>1006.7</v>
      </c>
      <c r="AV7" s="36">
        <v>836.56</v>
      </c>
      <c r="AW7" s="36">
        <v>562.35</v>
      </c>
      <c r="AX7" s="36">
        <v>699.11</v>
      </c>
      <c r="AY7" s="36">
        <v>695.41</v>
      </c>
      <c r="AZ7" s="36">
        <v>701</v>
      </c>
      <c r="BA7" s="36">
        <v>739.59</v>
      </c>
      <c r="BB7" s="36">
        <v>335.95</v>
      </c>
      <c r="BC7" s="36">
        <v>264.16000000000003</v>
      </c>
      <c r="BD7" s="36">
        <v>104.2</v>
      </c>
      <c r="BE7" s="36">
        <v>99.21</v>
      </c>
      <c r="BF7" s="36">
        <v>92.02</v>
      </c>
      <c r="BG7" s="36">
        <v>83.66</v>
      </c>
      <c r="BH7" s="36">
        <v>76.38</v>
      </c>
      <c r="BI7" s="36">
        <v>339.69</v>
      </c>
      <c r="BJ7" s="36">
        <v>343.45</v>
      </c>
      <c r="BK7" s="36">
        <v>330.99</v>
      </c>
      <c r="BL7" s="36">
        <v>324.08999999999997</v>
      </c>
      <c r="BM7" s="36">
        <v>319.82</v>
      </c>
      <c r="BN7" s="36">
        <v>283.72000000000003</v>
      </c>
      <c r="BO7" s="36">
        <v>104.8</v>
      </c>
      <c r="BP7" s="36">
        <v>101.94</v>
      </c>
      <c r="BQ7" s="36">
        <v>100.56</v>
      </c>
      <c r="BR7" s="36">
        <v>106.45</v>
      </c>
      <c r="BS7" s="36">
        <v>120.12</v>
      </c>
      <c r="BT7" s="36">
        <v>101.27</v>
      </c>
      <c r="BU7" s="36">
        <v>99.61</v>
      </c>
      <c r="BV7" s="36">
        <v>100.27</v>
      </c>
      <c r="BW7" s="36">
        <v>99.46</v>
      </c>
      <c r="BX7" s="36">
        <v>105.21</v>
      </c>
      <c r="BY7" s="36">
        <v>104.6</v>
      </c>
      <c r="BZ7" s="36">
        <v>147.86000000000001</v>
      </c>
      <c r="CA7" s="36">
        <v>151.77000000000001</v>
      </c>
      <c r="CB7" s="36">
        <v>153.75</v>
      </c>
      <c r="CC7" s="36">
        <v>145.61000000000001</v>
      </c>
      <c r="CD7" s="36">
        <v>129</v>
      </c>
      <c r="CE7" s="36">
        <v>167.74</v>
      </c>
      <c r="CF7" s="36">
        <v>169.59</v>
      </c>
      <c r="CG7" s="36">
        <v>169.62</v>
      </c>
      <c r="CH7" s="36">
        <v>171.78</v>
      </c>
      <c r="CI7" s="36">
        <v>162.59</v>
      </c>
      <c r="CJ7" s="36">
        <v>164.21</v>
      </c>
      <c r="CK7" s="36">
        <v>60.32</v>
      </c>
      <c r="CL7" s="36">
        <v>59.83</v>
      </c>
      <c r="CM7" s="36">
        <v>59.86</v>
      </c>
      <c r="CN7" s="36">
        <v>60.12</v>
      </c>
      <c r="CO7" s="36">
        <v>59.34</v>
      </c>
      <c r="CP7" s="36">
        <v>60.83</v>
      </c>
      <c r="CQ7" s="36">
        <v>60.04</v>
      </c>
      <c r="CR7" s="36">
        <v>59.88</v>
      </c>
      <c r="CS7" s="36">
        <v>59.68</v>
      </c>
      <c r="CT7" s="36">
        <v>59.17</v>
      </c>
      <c r="CU7" s="36">
        <v>59.8</v>
      </c>
      <c r="CV7" s="36">
        <v>97.49</v>
      </c>
      <c r="CW7" s="36">
        <v>96.11</v>
      </c>
      <c r="CX7" s="36">
        <v>96.02</v>
      </c>
      <c r="CY7" s="36">
        <v>95.86</v>
      </c>
      <c r="CZ7" s="36">
        <v>95.95</v>
      </c>
      <c r="DA7" s="36">
        <v>87.92</v>
      </c>
      <c r="DB7" s="36">
        <v>87.33</v>
      </c>
      <c r="DC7" s="36">
        <v>87.65</v>
      </c>
      <c r="DD7" s="36">
        <v>87.63</v>
      </c>
      <c r="DE7" s="36">
        <v>87.6</v>
      </c>
      <c r="DF7" s="36">
        <v>89.78</v>
      </c>
      <c r="DG7" s="36">
        <v>42.69</v>
      </c>
      <c r="DH7" s="36">
        <v>43.59</v>
      </c>
      <c r="DI7" s="36">
        <v>43.84</v>
      </c>
      <c r="DJ7" s="36">
        <v>44.66</v>
      </c>
      <c r="DK7" s="36">
        <v>45.78</v>
      </c>
      <c r="DL7" s="36">
        <v>36.700000000000003</v>
      </c>
      <c r="DM7" s="36">
        <v>37.71</v>
      </c>
      <c r="DN7" s="36">
        <v>38.69</v>
      </c>
      <c r="DO7" s="36">
        <v>39.65</v>
      </c>
      <c r="DP7" s="36">
        <v>45.25</v>
      </c>
      <c r="DQ7" s="36">
        <v>46.31</v>
      </c>
      <c r="DR7" s="36">
        <v>4.2699999999999996</v>
      </c>
      <c r="DS7" s="36">
        <v>7.76</v>
      </c>
      <c r="DT7" s="36">
        <v>11.69</v>
      </c>
      <c r="DU7" s="36">
        <v>14.36</v>
      </c>
      <c r="DV7" s="36">
        <v>15.37</v>
      </c>
      <c r="DW7" s="36">
        <v>6.92</v>
      </c>
      <c r="DX7" s="36">
        <v>7.67</v>
      </c>
      <c r="DY7" s="36">
        <v>8.4</v>
      </c>
      <c r="DZ7" s="36">
        <v>9.7100000000000009</v>
      </c>
      <c r="EA7" s="36">
        <v>10.71</v>
      </c>
      <c r="EB7" s="36">
        <v>12.42</v>
      </c>
      <c r="EC7" s="36">
        <v>0.31</v>
      </c>
      <c r="ED7" s="36">
        <v>1.05</v>
      </c>
      <c r="EE7" s="36">
        <v>0.98</v>
      </c>
      <c r="EF7" s="36">
        <v>0.61</v>
      </c>
      <c r="EG7" s="36">
        <v>0.38</v>
      </c>
      <c r="EH7" s="36">
        <v>0.82</v>
      </c>
      <c r="EI7" s="36">
        <v>0.84</v>
      </c>
      <c r="EJ7" s="36">
        <v>0.78</v>
      </c>
      <c r="EK7" s="36">
        <v>0.83</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2016-02-24T02:41:00Z</cp:lastPrinted>
  <dcterms:created xsi:type="dcterms:W3CDTF">2016-02-03T07:22:35Z</dcterms:created>
  <dcterms:modified xsi:type="dcterms:W3CDTF">2016-02-24T02:41:52Z</dcterms:modified>
  <cp:category/>
</cp:coreProperties>
</file>