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5" yWindow="3990" windowWidth="5040" windowHeight="402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B10" i="4" s="1"/>
  <c r="L6" i="5"/>
  <c r="Z8" i="4" s="1"/>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AY8" i="4"/>
  <c r="AQ8" i="4"/>
  <c r="R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<sst xmlns="http://schemas.openxmlformats.org/spreadsheetml/2006/main" count="217" uniqueCount="107">
  <si>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</si>
  <si>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</si>
  <si>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</si>
  <si>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</si>
  <si>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</si>
  <si>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</si>
  <si>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</si>
  <si>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</si>
  <si>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</si>
  <si>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</si>
  <si>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</si>
  <si>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</si>
  <si>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</si>
  <si>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</si>
  <si>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</si>
  <si>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</si>
  <si>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</si>
  <si>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</si>
  <si>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</si>
  <si>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</si>
  <si>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</si>
  <si>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</si>
  <si>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</si>
  <si>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</si>
  <si>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</si>
  <si>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</si>
  <si>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</si>
  <si>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</si>
  <si>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</si>
  <si>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</si>
  <si>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</si>
  <si>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</si>
  <si>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</si>
  <si>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</si>
  <si>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</si>
  <si>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</si>
  <si>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</si>
  <si>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</si>
  <si>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</si>
  <si>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</si>
  <si>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</si>
  <si>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</si>
  <si>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</si>
  <si>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</si>
  <si>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</si>
  <si>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</si>
  <si>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</si>
  <si>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</si>
  <si>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</si>
  <si>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</si>
  <si>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</si>
  <si>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</si>
  <si>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</si>
  <si>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</si>
  <si>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</si>
  <si>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</si>
  <si>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</si>
  <si>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</si>
  <si>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</si>
  <si>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</si>
  <si>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</si>
  <si>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</si>
  <si>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</si>
  <si>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</si>
  <si>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</si>
  <si>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</si>
  <si>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</si>
  <si>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</si>
  <si>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</si>
  <si>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</si>
  <si>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</si>
  <si>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</si>
  <si>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</si>
  <si>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</si>
  <si>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</si>
  <si>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</si>
  <si>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</si>
  <si>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</si>
  <si>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</si>
  <si>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</si>
  <si>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</si>
  <si>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</si>
  <si>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</si>
  <si>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</si>
  <si>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</si>
  <si>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</si>
  <si>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</si>
  <si>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</si>
  <si>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</si>
  <si>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</si>
  <si>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</si>
  <si>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</si>
  <si>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</si>
  <si>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岩倉市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</si>
  <si>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</si>
  <si>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</si>
  <si>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</si>
  <si>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</si>
  <si>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</si>
  <si>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</si>
  <si>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</si>
  <si>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</si>
  <si>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</si>
  <si>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</si>
  <si>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経常収支比率が安定して100％を超えており、収益も給水収益がメインであり他のものに依存しているとは言えない。
累積欠損金比率は例年0％であり、剰余金もあるため欠損金が発生することはないと思われる。
流動比率は最低値でも700％以上あるため流動負債を流動資産を現金化しても払えなくなるような問題はない。
企業債残高対給水収益比率は、企業債残高が残り少ないため50％以下に収まっており、負債を給水収益が上回っている。
料金回収率はH25年度以前は100％を下回りこそしたものの、97％以下にはなっておらず、H26年度では100％を超えている。
給水原価は平均値に比べかなり少額で安定している。
施設利用率も平均値に比べ10ポイント以上高くなっており、施設の能力を効率的に利用できている。
有収率についても平均値に比べ5ポイント以上高く、配水の無駄が少ないといえる。
よって岩倉市水道事業の経営は健全、効率的と評価できる。</t>
    <rPh sb="0" eb="2">
      <t>ケイジョウ</t>
    </rPh>
    <rPh sb="2" eb="4">
      <t>シュウシ</t>
    </rPh>
    <rPh sb="4" eb="6">
      <t>ヒリツ</t>
    </rPh>
    <rPh sb="7" eb="9">
      <t>アンテイ</t>
    </rPh>
    <rPh sb="16" eb="17">
      <t>コ</t>
    </rPh>
    <rPh sb="22" eb="24">
      <t>シュウエキ</t>
    </rPh>
    <rPh sb="25" eb="27">
      <t>キュウスイ</t>
    </rPh>
    <rPh sb="27" eb="29">
      <t>シュウエキ</t>
    </rPh>
    <rPh sb="36" eb="37">
      <t>ホカ</t>
    </rPh>
    <rPh sb="41" eb="43">
      <t>イゾン</t>
    </rPh>
    <rPh sb="49" eb="50">
      <t>イ</t>
    </rPh>
    <rPh sb="55" eb="57">
      <t>ルイセキ</t>
    </rPh>
    <rPh sb="57" eb="60">
      <t>ケッソンキン</t>
    </rPh>
    <rPh sb="60" eb="62">
      <t>ヒリツ</t>
    </rPh>
    <rPh sb="63" eb="65">
      <t>レイネン</t>
    </rPh>
    <rPh sb="71" eb="74">
      <t>ジョウヨキン</t>
    </rPh>
    <rPh sb="79" eb="82">
      <t>ケッソンキン</t>
    </rPh>
    <rPh sb="83" eb="85">
      <t>ハッセイ</t>
    </rPh>
    <rPh sb="93" eb="94">
      <t>オモ</t>
    </rPh>
    <rPh sb="99" eb="101">
      <t>リュウドウ</t>
    </rPh>
    <rPh sb="101" eb="103">
      <t>ヒリツ</t>
    </rPh>
    <rPh sb="104" eb="106">
      <t>サイテイ</t>
    </rPh>
    <rPh sb="106" eb="107">
      <t>アタイ</t>
    </rPh>
    <rPh sb="113" eb="115">
      <t>イジョウ</t>
    </rPh>
    <rPh sb="119" eb="121">
      <t>リュウドウ</t>
    </rPh>
    <rPh sb="121" eb="123">
      <t>フサイ</t>
    </rPh>
    <rPh sb="124" eb="126">
      <t>リュウドウ</t>
    </rPh>
    <rPh sb="126" eb="128">
      <t>シサン</t>
    </rPh>
    <rPh sb="129" eb="132">
      <t>ゲンキンカ</t>
    </rPh>
    <rPh sb="135" eb="136">
      <t>ハラ</t>
    </rPh>
    <rPh sb="144" eb="146">
      <t>モンダイ</t>
    </rPh>
    <rPh sb="151" eb="153">
      <t>キギョウ</t>
    </rPh>
    <rPh sb="153" eb="154">
      <t>サイ</t>
    </rPh>
    <rPh sb="154" eb="156">
      <t>ザンダカ</t>
    </rPh>
    <rPh sb="156" eb="157">
      <t>タイ</t>
    </rPh>
    <rPh sb="157" eb="159">
      <t>キュウスイ</t>
    </rPh>
    <rPh sb="159" eb="161">
      <t>シュウエキ</t>
    </rPh>
    <rPh sb="161" eb="163">
      <t>ヒリツ</t>
    </rPh>
    <rPh sb="165" eb="167">
      <t>キギョウ</t>
    </rPh>
    <rPh sb="167" eb="168">
      <t>サイ</t>
    </rPh>
    <rPh sb="168" eb="170">
      <t>ザンダカ</t>
    </rPh>
    <rPh sb="171" eb="172">
      <t>ノコ</t>
    </rPh>
    <rPh sb="173" eb="174">
      <t>スク</t>
    </rPh>
    <rPh sb="181" eb="183">
      <t>イカ</t>
    </rPh>
    <rPh sb="184" eb="185">
      <t>オサ</t>
    </rPh>
    <rPh sb="191" eb="193">
      <t>フサイ</t>
    </rPh>
    <rPh sb="194" eb="196">
      <t>キュウスイ</t>
    </rPh>
    <rPh sb="196" eb="198">
      <t>シュウエキ</t>
    </rPh>
    <rPh sb="199" eb="201">
      <t>ウワマワ</t>
    </rPh>
    <rPh sb="207" eb="209">
      <t>リョウキン</t>
    </rPh>
    <rPh sb="209" eb="211">
      <t>カイシュウ</t>
    </rPh>
    <rPh sb="211" eb="212">
      <t>リツ</t>
    </rPh>
    <rPh sb="216" eb="218">
      <t>ネンド</t>
    </rPh>
    <rPh sb="218" eb="220">
      <t>イゼン</t>
    </rPh>
    <rPh sb="226" eb="228">
      <t>シタマワ</t>
    </rPh>
    <rPh sb="240" eb="242">
      <t>イカ</t>
    </rPh>
    <rPh sb="254" eb="256">
      <t>ネンド</t>
    </rPh>
    <rPh sb="263" eb="264">
      <t>コ</t>
    </rPh>
    <rPh sb="270" eb="272">
      <t>キュウスイ</t>
    </rPh>
    <rPh sb="272" eb="274">
      <t>ゲンカ</t>
    </rPh>
    <rPh sb="275" eb="278">
      <t>ヘイキンチ</t>
    </rPh>
    <rPh sb="279" eb="280">
      <t>クラ</t>
    </rPh>
    <rPh sb="284" eb="286">
      <t>ショウガク</t>
    </rPh>
    <rPh sb="287" eb="289">
      <t>アンテイ</t>
    </rPh>
    <rPh sb="295" eb="297">
      <t>シセツ</t>
    </rPh>
    <rPh sb="297" eb="300">
      <t>リヨウリツ</t>
    </rPh>
    <rPh sb="301" eb="304">
      <t>ヘイキンチ</t>
    </rPh>
    <rPh sb="305" eb="306">
      <t>クラ</t>
    </rPh>
    <rPh sb="313" eb="315">
      <t>イジョウ</t>
    </rPh>
    <rPh sb="315" eb="316">
      <t>タカ</t>
    </rPh>
    <rPh sb="323" eb="325">
      <t>シセツ</t>
    </rPh>
    <rPh sb="326" eb="328">
      <t>ノウリョク</t>
    </rPh>
    <rPh sb="329" eb="332">
      <t>コウリツテキ</t>
    </rPh>
    <rPh sb="333" eb="335">
      <t>リヨウ</t>
    </rPh>
    <rPh sb="342" eb="343">
      <t>ユウ</t>
    </rPh>
    <rPh sb="384" eb="386">
      <t>イワクラ</t>
    </rPh>
    <rPh sb="386" eb="387">
      <t>シ</t>
    </rPh>
    <rPh sb="387" eb="389">
      <t>スイドウ</t>
    </rPh>
    <rPh sb="389" eb="391">
      <t>ジギョウ</t>
    </rPh>
    <rPh sb="392" eb="394">
      <t>ケイエイ</t>
    </rPh>
    <rPh sb="395" eb="397">
      <t>ケンゼン</t>
    </rPh>
    <rPh sb="398" eb="401">
      <t>コウリツテキ</t>
    </rPh>
    <rPh sb="402" eb="404">
      <t>ヒョウカ</t>
    </rPh>
    <phoneticPr fontId="4"/>
  </si>
  <si>
    <t>有形固定資産減価償却率、管路経年化率については平均値を上回っており、他市に比べて老朽化が進んでいるといえる。
一方管路更新率はH26年度で平均値を上回っており、更新が進んでいるといえる。</t>
    <rPh sb="0" eb="2">
      <t>ユウケイ</t>
    </rPh>
    <rPh sb="2" eb="4">
      <t>コテイ</t>
    </rPh>
    <rPh sb="4" eb="6">
      <t>シサン</t>
    </rPh>
    <rPh sb="6" eb="8">
      <t>ゲンカ</t>
    </rPh>
    <rPh sb="8" eb="10">
      <t>ショウキャク</t>
    </rPh>
    <rPh sb="10" eb="11">
      <t>リツ</t>
    </rPh>
    <rPh sb="12" eb="14">
      <t>カンロ</t>
    </rPh>
    <rPh sb="14" eb="17">
      <t>ケイネンカ</t>
    </rPh>
    <rPh sb="17" eb="18">
      <t>リツ</t>
    </rPh>
    <rPh sb="23" eb="26">
      <t>ヘイキンチ</t>
    </rPh>
    <rPh sb="27" eb="29">
      <t>ウワマワ</t>
    </rPh>
    <rPh sb="34" eb="36">
      <t>タシ</t>
    </rPh>
    <rPh sb="37" eb="38">
      <t>クラ</t>
    </rPh>
    <rPh sb="40" eb="43">
      <t>ロウキュウカ</t>
    </rPh>
    <rPh sb="44" eb="45">
      <t>スス</t>
    </rPh>
    <rPh sb="55" eb="57">
      <t>イッポウ</t>
    </rPh>
    <rPh sb="57" eb="59">
      <t>カンロ</t>
    </rPh>
    <rPh sb="59" eb="61">
      <t>コウシン</t>
    </rPh>
    <rPh sb="61" eb="62">
      <t>リツ</t>
    </rPh>
    <rPh sb="66" eb="68">
      <t>ネンド</t>
    </rPh>
    <rPh sb="69" eb="72">
      <t>ヘイキンチ</t>
    </rPh>
    <rPh sb="73" eb="75">
      <t>ウワマワ</t>
    </rPh>
    <rPh sb="80" eb="82">
      <t>コウシン</t>
    </rPh>
    <rPh sb="83" eb="84">
      <t>スス</t>
    </rPh>
    <phoneticPr fontId="4"/>
  </si>
  <si>
    <t>経常収支比率と料金回収率がともに高く、収益を水道料金で賄えているため、料金値上げ等の見直しは現在不要である。また、施設利用率・有収率もともに高く、施設能力を十分に活用し収益につなげているといえる。
健全で効率的な経営をしており、経営に問題はないが、有形固定資産減価償却率や管路経年化率が示すように老朽化資産が多いが、その分管路更新率を高め、他市より管路更新を進めている状況といえる。
今後もこの経営水準を維持したまま、老朽化資産を順次更新していく。</t>
    <rPh sb="0" eb="2">
      <t>ケイジョウ</t>
    </rPh>
    <rPh sb="2" eb="4">
      <t>シュウシ</t>
    </rPh>
    <rPh sb="4" eb="6">
      <t>ヒリツ</t>
    </rPh>
    <rPh sb="7" eb="9">
      <t>リョウキン</t>
    </rPh>
    <rPh sb="9" eb="11">
      <t>カイシュウ</t>
    </rPh>
    <rPh sb="11" eb="12">
      <t>リツ</t>
    </rPh>
    <rPh sb="16" eb="17">
      <t>タカ</t>
    </rPh>
    <rPh sb="19" eb="21">
      <t>シュウエキ</t>
    </rPh>
    <rPh sb="22" eb="24">
      <t>スイドウ</t>
    </rPh>
    <rPh sb="24" eb="26">
      <t>リョウキン</t>
    </rPh>
    <rPh sb="27" eb="28">
      <t>マカナ</t>
    </rPh>
    <rPh sb="35" eb="37">
      <t>リョウキン</t>
    </rPh>
    <rPh sb="37" eb="39">
      <t>ネア</t>
    </rPh>
    <rPh sb="40" eb="41">
      <t>トウ</t>
    </rPh>
    <rPh sb="42" eb="44">
      <t>ミナオ</t>
    </rPh>
    <rPh sb="46" eb="48">
      <t>ゲンザイ</t>
    </rPh>
    <rPh sb="48" eb="50">
      <t>フヨウ</t>
    </rPh>
    <rPh sb="57" eb="59">
      <t>シセツ</t>
    </rPh>
    <rPh sb="59" eb="62">
      <t>リヨウリツ</t>
    </rPh>
    <rPh sb="63" eb="64">
      <t>ユウ</t>
    </rPh>
    <rPh sb="114" eb="116">
      <t>ケイエイ</t>
    </rPh>
    <rPh sb="117" eb="119">
      <t>モンダイ</t>
    </rPh>
    <rPh sb="124" eb="126">
      <t>ユウケイ</t>
    </rPh>
    <rPh sb="126" eb="128">
      <t>コテイ</t>
    </rPh>
    <rPh sb="128" eb="130">
      <t>シサン</t>
    </rPh>
    <rPh sb="130" eb="132">
      <t>ゲンカ</t>
    </rPh>
    <rPh sb="132" eb="134">
      <t>ショウキャク</t>
    </rPh>
    <rPh sb="134" eb="135">
      <t>リツ</t>
    </rPh>
    <rPh sb="136" eb="138">
      <t>カンロ</t>
    </rPh>
    <rPh sb="138" eb="141">
      <t>ケイネンカ</t>
    </rPh>
    <rPh sb="141" eb="142">
      <t>リツ</t>
    </rPh>
    <rPh sb="143" eb="144">
      <t>シメ</t>
    </rPh>
    <rPh sb="148" eb="151">
      <t>ロウキュウカ</t>
    </rPh>
    <rPh sb="151" eb="153">
      <t>シサン</t>
    </rPh>
    <rPh sb="154" eb="155">
      <t>オオ</t>
    </rPh>
    <rPh sb="160" eb="161">
      <t>ブン</t>
    </rPh>
    <rPh sb="161" eb="163">
      <t>カンロ</t>
    </rPh>
    <rPh sb="163" eb="165">
      <t>コウシン</t>
    </rPh>
    <rPh sb="165" eb="166">
      <t>リツ</t>
    </rPh>
    <rPh sb="167" eb="168">
      <t>タカ</t>
    </rPh>
    <rPh sb="170" eb="172">
      <t>タシ</t>
    </rPh>
    <rPh sb="174" eb="176">
      <t>カンロ</t>
    </rPh>
    <rPh sb="176" eb="178">
      <t>コウシン</t>
    </rPh>
    <rPh sb="179" eb="180">
      <t>スス</t>
    </rPh>
    <rPh sb="184" eb="186">
      <t>ジョウキョウ</t>
    </rPh>
    <rPh sb="192" eb="194">
      <t>コンゴ</t>
    </rPh>
    <rPh sb="197" eb="199">
      <t>ケイエイ</t>
    </rPh>
    <rPh sb="199" eb="201">
      <t>スイジュン</t>
    </rPh>
    <rPh sb="202" eb="204">
      <t>イジ</t>
    </rPh>
    <rPh sb="209" eb="212">
      <t>ロウキュウカ</t>
    </rPh>
    <rPh sb="212" eb="214">
      <t>シサン</t>
    </rPh>
    <rPh sb="215" eb="217">
      <t>ジュンジ</t>
    </rPh>
    <rPh sb="217" eb="219">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</si>
</sst>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0.65</c:v>
                </c:pt>
                <c:pt idx="1">
                  <c:v>0.45</c:v>
                </c:pt>
                <c:pt idx="2">
                  <c:v>0.28000000000000003</c:v>
                </c:pt>
                <c:pt idx="3">
                  <c:v>0.43</c:v>
                </c:pt>
                <c:pt idx="4">
                  <c:v>1.1499999999999999</c:v>
                </c:pt>
              </c:numCache>
            </c:numRef>
          </c:val>
        </c:ser>
        <c:dLbls>
          <c:showLegendKey val="0"/>
          <c:showVal val="0"/>
          <c:showCatName val="0"/>
          <c:showSerName val="0"/>
          <c:showPercent val="0"/>
          <c:showBubbleSize val="0"/>
        </c:dLbls>
        <c:gapWidth val="150"/>
        <c:axId val="217580288"/>
        <c:axId val="21758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0.68</c:v>
                </c:pt>
                <c:pt idx="1">
                  <c:v>0.7</c:v>
                </c:pt>
                <c:pt idx="2">
                  <c:v>0.81</c:v>
                </c:pt>
                <c:pt idx="3">
                  <c:v>0.59</c:v>
                </c:pt>
                <c:pt idx="4">
                  <c:v>0.6</c:v>
                </c:pt>
              </c:numCache>
            </c:numRef>
          </c:val>
          <c:smooth val="0"/>
        </c:ser>
        <c:dLbls>
          <c:showLegendKey val="0"/>
          <c:showVal val="0"/>
          <c:showCatName val="0"/>
          <c:showSerName val="0"/>
          <c:showPercent val="0"/>
          <c:showBubbleSize val="0"/>
        </c:dLbls>
        <c:marker val="1"/>
        <c:smooth val="0"/>
        <c:axId val="217580288"/>
        <c:axId val="217582208"/>
      </c:lineChart>
      <c:dateAx>
        <c:axId val="217580288"/>
        <c:scaling>
          <c:orientation val="minMax"/>
        </c:scaling>
        <c:delete val="1"/>
        <c:axPos val="b"/>
        <c:numFmt formatCode="ge" sourceLinked="1"/>
        <c:majorTickMark val="none"/>
        <c:minorTickMark val="none"/>
        <c:tickLblPos val="none"/>
        <c:crossAx val="217582208"/>
        <c:crosses val="autoZero"/>
        <c:auto val="1"/>
        <c:lblOffset val="100"/>
        <c:baseTimeUnit val="years"/>
      </c:dateAx>
      <c:valAx>
        <c:axId val="21758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58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74.930000000000007</c:v>
                </c:pt>
                <c:pt idx="1">
                  <c:v>73.86</c:v>
                </c:pt>
                <c:pt idx="2">
                  <c:v>73.430000000000007</c:v>
                </c:pt>
                <c:pt idx="3">
                  <c:v>72.319999999999993</c:v>
                </c:pt>
                <c:pt idx="4">
                  <c:v>71.39</c:v>
                </c:pt>
              </c:numCache>
            </c:numRef>
          </c:val>
        </c:ser>
        <c:dLbls>
          <c:showLegendKey val="0"/>
          <c:showVal val="0"/>
          <c:showCatName val="0"/>
          <c:showSerName val="0"/>
          <c:showPercent val="0"/>
          <c:showBubbleSize val="0"/>
        </c:dLbls>
        <c:gapWidth val="150"/>
        <c:axId val="218133632"/>
        <c:axId val="21813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60.17</c:v>
                </c:pt>
                <c:pt idx="1">
                  <c:v>58.76</c:v>
                </c:pt>
                <c:pt idx="2">
                  <c:v>59.09</c:v>
                </c:pt>
                <c:pt idx="3">
                  <c:v>59.23</c:v>
                </c:pt>
                <c:pt idx="4">
                  <c:v>58.58</c:v>
                </c:pt>
              </c:numCache>
            </c:numRef>
          </c:val>
          <c:smooth val="0"/>
        </c:ser>
        <c:dLbls>
          <c:showLegendKey val="0"/>
          <c:showVal val="0"/>
          <c:showCatName val="0"/>
          <c:showSerName val="0"/>
          <c:showPercent val="0"/>
          <c:showBubbleSize val="0"/>
        </c:dLbls>
        <c:marker val="1"/>
        <c:smooth val="0"/>
        <c:axId val="218133632"/>
        <c:axId val="218135552"/>
      </c:lineChart>
      <c:dateAx>
        <c:axId val="218133632"/>
        <c:scaling>
          <c:orientation val="minMax"/>
        </c:scaling>
        <c:delete val="1"/>
        <c:axPos val="b"/>
        <c:numFmt formatCode="ge" sourceLinked="1"/>
        <c:majorTickMark val="none"/>
        <c:minorTickMark val="none"/>
        <c:tickLblPos val="none"/>
        <c:crossAx val="218135552"/>
        <c:crosses val="autoZero"/>
        <c:auto val="1"/>
        <c:lblOffset val="100"/>
        <c:baseTimeUnit val="years"/>
      </c:dateAx>
      <c:valAx>
        <c:axId val="21813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13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90.57</c:v>
                </c:pt>
                <c:pt idx="1">
                  <c:v>90.9</c:v>
                </c:pt>
                <c:pt idx="2">
                  <c:v>90.9</c:v>
                </c:pt>
                <c:pt idx="3">
                  <c:v>92.5</c:v>
                </c:pt>
                <c:pt idx="4">
                  <c:v>92.13</c:v>
                </c:pt>
              </c:numCache>
            </c:numRef>
          </c:val>
        </c:ser>
        <c:dLbls>
          <c:showLegendKey val="0"/>
          <c:showVal val="0"/>
          <c:showCatName val="0"/>
          <c:showSerName val="0"/>
          <c:showPercent val="0"/>
          <c:showBubbleSize val="0"/>
        </c:dLbls>
        <c:gapWidth val="150"/>
        <c:axId val="218170112"/>
        <c:axId val="21817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85.47</c:v>
                </c:pt>
                <c:pt idx="1">
                  <c:v>84.87</c:v>
                </c:pt>
                <c:pt idx="2">
                  <c:v>85.4</c:v>
                </c:pt>
                <c:pt idx="3">
                  <c:v>85.53</c:v>
                </c:pt>
                <c:pt idx="4">
                  <c:v>85.23</c:v>
                </c:pt>
              </c:numCache>
            </c:numRef>
          </c:val>
          <c:smooth val="0"/>
        </c:ser>
        <c:dLbls>
          <c:showLegendKey val="0"/>
          <c:showVal val="0"/>
          <c:showCatName val="0"/>
          <c:showSerName val="0"/>
          <c:showPercent val="0"/>
          <c:showBubbleSize val="0"/>
        </c:dLbls>
        <c:marker val="1"/>
        <c:smooth val="0"/>
        <c:axId val="218170112"/>
        <c:axId val="218172032"/>
      </c:lineChart>
      <c:dateAx>
        <c:axId val="218170112"/>
        <c:scaling>
          <c:orientation val="minMax"/>
        </c:scaling>
        <c:delete val="1"/>
        <c:axPos val="b"/>
        <c:numFmt formatCode="ge" sourceLinked="1"/>
        <c:majorTickMark val="none"/>
        <c:minorTickMark val="none"/>
        <c:tickLblPos val="none"/>
        <c:crossAx val="218172032"/>
        <c:crosses val="autoZero"/>
        <c:auto val="1"/>
        <c:lblOffset val="100"/>
        <c:baseTimeUnit val="years"/>
      </c:dateAx>
      <c:valAx>
        <c:axId val="2181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17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100.56</c:v>
                </c:pt>
                <c:pt idx="1">
                  <c:v>100.01</c:v>
                </c:pt>
                <c:pt idx="2">
                  <c:v>100.11</c:v>
                </c:pt>
                <c:pt idx="3">
                  <c:v>101.78</c:v>
                </c:pt>
                <c:pt idx="4">
                  <c:v>104.55</c:v>
                </c:pt>
              </c:numCache>
            </c:numRef>
          </c:val>
        </c:ser>
        <c:dLbls>
          <c:showLegendKey val="0"/>
          <c:showVal val="0"/>
          <c:showCatName val="0"/>
          <c:showSerName val="0"/>
          <c:showPercent val="0"/>
          <c:showBubbleSize val="0"/>
        </c:dLbls>
        <c:gapWidth val="150"/>
        <c:axId val="217190784"/>
        <c:axId val="21719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108.43</c:v>
                </c:pt>
                <c:pt idx="1">
                  <c:v>105.61</c:v>
                </c:pt>
                <c:pt idx="2">
                  <c:v>106.41</c:v>
                </c:pt>
                <c:pt idx="3">
                  <c:v>106.89</c:v>
                </c:pt>
                <c:pt idx="4">
                  <c:v>109.04</c:v>
                </c:pt>
              </c:numCache>
            </c:numRef>
          </c:val>
          <c:smooth val="0"/>
        </c:ser>
        <c:dLbls>
          <c:showLegendKey val="0"/>
          <c:showVal val="0"/>
          <c:showCatName val="0"/>
          <c:showSerName val="0"/>
          <c:showPercent val="0"/>
          <c:showBubbleSize val="0"/>
        </c:dLbls>
        <c:marker val="1"/>
        <c:smooth val="0"/>
        <c:axId val="217190784"/>
        <c:axId val="217192704"/>
      </c:lineChart>
      <c:dateAx>
        <c:axId val="217190784"/>
        <c:scaling>
          <c:orientation val="minMax"/>
        </c:scaling>
        <c:delete val="1"/>
        <c:axPos val="b"/>
        <c:numFmt formatCode="ge" sourceLinked="1"/>
        <c:majorTickMark val="none"/>
        <c:minorTickMark val="none"/>
        <c:tickLblPos val="none"/>
        <c:crossAx val="217192704"/>
        <c:crosses val="autoZero"/>
        <c:auto val="1"/>
        <c:lblOffset val="100"/>
        <c:baseTimeUnit val="years"/>
      </c:dateAx>
      <c:valAx>
        <c:axId val="217192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719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44.96</c:v>
                </c:pt>
                <c:pt idx="1">
                  <c:v>45.46</c:v>
                </c:pt>
                <c:pt idx="2">
                  <c:v>46.99</c:v>
                </c:pt>
                <c:pt idx="3">
                  <c:v>48.2</c:v>
                </c:pt>
                <c:pt idx="4">
                  <c:v>49.08</c:v>
                </c:pt>
              </c:numCache>
            </c:numRef>
          </c:val>
        </c:ser>
        <c:dLbls>
          <c:showLegendKey val="0"/>
          <c:showVal val="0"/>
          <c:showCatName val="0"/>
          <c:showSerName val="0"/>
          <c:showPercent val="0"/>
          <c:showBubbleSize val="0"/>
        </c:dLbls>
        <c:gapWidth val="150"/>
        <c:axId val="217628672"/>
        <c:axId val="21763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34.47</c:v>
                </c:pt>
                <c:pt idx="1">
                  <c:v>35.53</c:v>
                </c:pt>
                <c:pt idx="2">
                  <c:v>36.36</c:v>
                </c:pt>
                <c:pt idx="3">
                  <c:v>37.340000000000003</c:v>
                </c:pt>
                <c:pt idx="4">
                  <c:v>44.31</c:v>
                </c:pt>
              </c:numCache>
            </c:numRef>
          </c:val>
          <c:smooth val="0"/>
        </c:ser>
        <c:dLbls>
          <c:showLegendKey val="0"/>
          <c:showVal val="0"/>
          <c:showCatName val="0"/>
          <c:showSerName val="0"/>
          <c:showPercent val="0"/>
          <c:showBubbleSize val="0"/>
        </c:dLbls>
        <c:marker val="1"/>
        <c:smooth val="0"/>
        <c:axId val="217628672"/>
        <c:axId val="217630592"/>
      </c:lineChart>
      <c:dateAx>
        <c:axId val="217628672"/>
        <c:scaling>
          <c:orientation val="minMax"/>
        </c:scaling>
        <c:delete val="1"/>
        <c:axPos val="b"/>
        <c:numFmt formatCode="ge" sourceLinked="1"/>
        <c:majorTickMark val="none"/>
        <c:minorTickMark val="none"/>
        <c:tickLblPos val="none"/>
        <c:crossAx val="217630592"/>
        <c:crosses val="autoZero"/>
        <c:auto val="1"/>
        <c:lblOffset val="100"/>
        <c:baseTimeUnit val="years"/>
      </c:dateAx>
      <c:valAx>
        <c:axId val="2176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42.75</c:v>
                </c:pt>
                <c:pt idx="1">
                  <c:v>42.49</c:v>
                </c:pt>
                <c:pt idx="2">
                  <c:v>42.43</c:v>
                </c:pt>
                <c:pt idx="3">
                  <c:v>42.11</c:v>
                </c:pt>
                <c:pt idx="4">
                  <c:v>40.82</c:v>
                </c:pt>
              </c:numCache>
            </c:numRef>
          </c:val>
        </c:ser>
        <c:dLbls>
          <c:showLegendKey val="0"/>
          <c:showVal val="0"/>
          <c:showCatName val="0"/>
          <c:showSerName val="0"/>
          <c:showPercent val="0"/>
          <c:showBubbleSize val="0"/>
        </c:dLbls>
        <c:gapWidth val="150"/>
        <c:axId val="217722240"/>
        <c:axId val="21773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6.06</c:v>
                </c:pt>
                <c:pt idx="1">
                  <c:v>6.47</c:v>
                </c:pt>
                <c:pt idx="2">
                  <c:v>7.8</c:v>
                </c:pt>
                <c:pt idx="3">
                  <c:v>8.39</c:v>
                </c:pt>
                <c:pt idx="4">
                  <c:v>10.09</c:v>
                </c:pt>
              </c:numCache>
            </c:numRef>
          </c:val>
          <c:smooth val="0"/>
        </c:ser>
        <c:dLbls>
          <c:showLegendKey val="0"/>
          <c:showVal val="0"/>
          <c:showCatName val="0"/>
          <c:showSerName val="0"/>
          <c:showPercent val="0"/>
          <c:showBubbleSize val="0"/>
        </c:dLbls>
        <c:marker val="1"/>
        <c:smooth val="0"/>
        <c:axId val="217722240"/>
        <c:axId val="217732608"/>
      </c:lineChart>
      <c:dateAx>
        <c:axId val="217722240"/>
        <c:scaling>
          <c:orientation val="minMax"/>
        </c:scaling>
        <c:delete val="1"/>
        <c:axPos val="b"/>
        <c:numFmt formatCode="ge" sourceLinked="1"/>
        <c:majorTickMark val="none"/>
        <c:minorTickMark val="none"/>
        <c:tickLblPos val="none"/>
        <c:crossAx val="217732608"/>
        <c:crosses val="autoZero"/>
        <c:auto val="1"/>
        <c:lblOffset val="100"/>
        <c:baseTimeUnit val="years"/>
      </c:dateAx>
      <c:valAx>
        <c:axId val="21773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72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7758720"/>
        <c:axId val="21776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5.37</c:v>
                </c:pt>
                <c:pt idx="1">
                  <c:v>6.79</c:v>
                </c:pt>
                <c:pt idx="2">
                  <c:v>6.33</c:v>
                </c:pt>
                <c:pt idx="3">
                  <c:v>7.76</c:v>
                </c:pt>
                <c:pt idx="4">
                  <c:v>3.77</c:v>
                </c:pt>
              </c:numCache>
            </c:numRef>
          </c:val>
          <c:smooth val="0"/>
        </c:ser>
        <c:dLbls>
          <c:showLegendKey val="0"/>
          <c:showVal val="0"/>
          <c:showCatName val="0"/>
          <c:showSerName val="0"/>
          <c:showPercent val="0"/>
          <c:showBubbleSize val="0"/>
        </c:dLbls>
        <c:marker val="1"/>
        <c:smooth val="0"/>
        <c:axId val="217758720"/>
        <c:axId val="217769088"/>
      </c:lineChart>
      <c:dateAx>
        <c:axId val="217758720"/>
        <c:scaling>
          <c:orientation val="minMax"/>
        </c:scaling>
        <c:delete val="1"/>
        <c:axPos val="b"/>
        <c:numFmt formatCode="ge" sourceLinked="1"/>
        <c:majorTickMark val="none"/>
        <c:minorTickMark val="none"/>
        <c:tickLblPos val="none"/>
        <c:crossAx val="217769088"/>
        <c:crosses val="autoZero"/>
        <c:auto val="1"/>
        <c:lblOffset val="100"/>
        <c:baseTimeUnit val="years"/>
      </c:dateAx>
      <c:valAx>
        <c:axId val="217769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775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1088.07</c:v>
                </c:pt>
                <c:pt idx="1">
                  <c:v>1210.5</c:v>
                </c:pt>
                <c:pt idx="2">
                  <c:v>1120.29</c:v>
                </c:pt>
                <c:pt idx="3">
                  <c:v>1447.5</c:v>
                </c:pt>
                <c:pt idx="4">
                  <c:v>740.56</c:v>
                </c:pt>
              </c:numCache>
            </c:numRef>
          </c:val>
        </c:ser>
        <c:dLbls>
          <c:showLegendKey val="0"/>
          <c:showVal val="0"/>
          <c:showCatName val="0"/>
          <c:showSerName val="0"/>
          <c:showPercent val="0"/>
          <c:showBubbleSize val="0"/>
        </c:dLbls>
        <c:gapWidth val="150"/>
        <c:axId val="217795200"/>
        <c:axId val="21780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792.56</c:v>
                </c:pt>
                <c:pt idx="1">
                  <c:v>832.37</c:v>
                </c:pt>
                <c:pt idx="2">
                  <c:v>852.01</c:v>
                </c:pt>
                <c:pt idx="3">
                  <c:v>909.68</c:v>
                </c:pt>
                <c:pt idx="4">
                  <c:v>382.09</c:v>
                </c:pt>
              </c:numCache>
            </c:numRef>
          </c:val>
          <c:smooth val="0"/>
        </c:ser>
        <c:dLbls>
          <c:showLegendKey val="0"/>
          <c:showVal val="0"/>
          <c:showCatName val="0"/>
          <c:showSerName val="0"/>
          <c:showPercent val="0"/>
          <c:showBubbleSize val="0"/>
        </c:dLbls>
        <c:marker val="1"/>
        <c:smooth val="0"/>
        <c:axId val="217795200"/>
        <c:axId val="217805568"/>
      </c:lineChart>
      <c:dateAx>
        <c:axId val="217795200"/>
        <c:scaling>
          <c:orientation val="minMax"/>
        </c:scaling>
        <c:delete val="1"/>
        <c:axPos val="b"/>
        <c:numFmt formatCode="ge" sourceLinked="1"/>
        <c:majorTickMark val="none"/>
        <c:minorTickMark val="none"/>
        <c:tickLblPos val="none"/>
        <c:crossAx val="217805568"/>
        <c:crosses val="autoZero"/>
        <c:auto val="1"/>
        <c:lblOffset val="100"/>
        <c:baseTimeUnit val="years"/>
      </c:dateAx>
      <c:valAx>
        <c:axId val="217805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779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35.57</c:v>
                </c:pt>
                <c:pt idx="1">
                  <c:v>41.21</c:v>
                </c:pt>
                <c:pt idx="2">
                  <c:v>37.5</c:v>
                </c:pt>
                <c:pt idx="3">
                  <c:v>33.200000000000003</c:v>
                </c:pt>
                <c:pt idx="4">
                  <c:v>29.67</c:v>
                </c:pt>
              </c:numCache>
            </c:numRef>
          </c:val>
        </c:ser>
        <c:dLbls>
          <c:showLegendKey val="0"/>
          <c:showVal val="0"/>
          <c:showCatName val="0"/>
          <c:showSerName val="0"/>
          <c:showPercent val="0"/>
          <c:showBubbleSize val="0"/>
        </c:dLbls>
        <c:gapWidth val="150"/>
        <c:axId val="217987328"/>
        <c:axId val="21799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403.05</c:v>
                </c:pt>
                <c:pt idx="1">
                  <c:v>403.15</c:v>
                </c:pt>
                <c:pt idx="2">
                  <c:v>391.4</c:v>
                </c:pt>
                <c:pt idx="3">
                  <c:v>382.65</c:v>
                </c:pt>
                <c:pt idx="4">
                  <c:v>385.06</c:v>
                </c:pt>
              </c:numCache>
            </c:numRef>
          </c:val>
          <c:smooth val="0"/>
        </c:ser>
        <c:dLbls>
          <c:showLegendKey val="0"/>
          <c:showVal val="0"/>
          <c:showCatName val="0"/>
          <c:showSerName val="0"/>
          <c:showPercent val="0"/>
          <c:showBubbleSize val="0"/>
        </c:dLbls>
        <c:marker val="1"/>
        <c:smooth val="0"/>
        <c:axId val="217987328"/>
        <c:axId val="217997696"/>
      </c:lineChart>
      <c:dateAx>
        <c:axId val="217987328"/>
        <c:scaling>
          <c:orientation val="minMax"/>
        </c:scaling>
        <c:delete val="1"/>
        <c:axPos val="b"/>
        <c:numFmt formatCode="ge" sourceLinked="1"/>
        <c:majorTickMark val="none"/>
        <c:minorTickMark val="none"/>
        <c:tickLblPos val="none"/>
        <c:crossAx val="217997696"/>
        <c:crosses val="autoZero"/>
        <c:auto val="1"/>
        <c:lblOffset val="100"/>
        <c:baseTimeUnit val="years"/>
      </c:dateAx>
      <c:valAx>
        <c:axId val="217997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798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97.46</c:v>
                </c:pt>
                <c:pt idx="1">
                  <c:v>97.23</c:v>
                </c:pt>
                <c:pt idx="2">
                  <c:v>97.45</c:v>
                </c:pt>
                <c:pt idx="3">
                  <c:v>98.81</c:v>
                </c:pt>
                <c:pt idx="4">
                  <c:v>101.87</c:v>
                </c:pt>
              </c:numCache>
            </c:numRef>
          </c:val>
        </c:ser>
        <c:dLbls>
          <c:showLegendKey val="0"/>
          <c:showVal val="0"/>
          <c:showCatName val="0"/>
          <c:showSerName val="0"/>
          <c:showPercent val="0"/>
          <c:showBubbleSize val="0"/>
        </c:dLbls>
        <c:gapWidth val="150"/>
        <c:axId val="218036096"/>
        <c:axId val="21804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97.63</c:v>
                </c:pt>
                <c:pt idx="1">
                  <c:v>94.86</c:v>
                </c:pt>
                <c:pt idx="2">
                  <c:v>95.91</c:v>
                </c:pt>
                <c:pt idx="3">
                  <c:v>96.1</c:v>
                </c:pt>
                <c:pt idx="4">
                  <c:v>99.07</c:v>
                </c:pt>
              </c:numCache>
            </c:numRef>
          </c:val>
          <c:smooth val="0"/>
        </c:ser>
        <c:dLbls>
          <c:showLegendKey val="0"/>
          <c:showVal val="0"/>
          <c:showCatName val="0"/>
          <c:showSerName val="0"/>
          <c:showPercent val="0"/>
          <c:showBubbleSize val="0"/>
        </c:dLbls>
        <c:marker val="1"/>
        <c:smooth val="0"/>
        <c:axId val="218036096"/>
        <c:axId val="218042368"/>
      </c:lineChart>
      <c:dateAx>
        <c:axId val="218036096"/>
        <c:scaling>
          <c:orientation val="minMax"/>
        </c:scaling>
        <c:delete val="1"/>
        <c:axPos val="b"/>
        <c:numFmt formatCode="ge" sourceLinked="1"/>
        <c:majorTickMark val="none"/>
        <c:minorTickMark val="none"/>
        <c:tickLblPos val="none"/>
        <c:crossAx val="218042368"/>
        <c:crosses val="autoZero"/>
        <c:auto val="1"/>
        <c:lblOffset val="100"/>
        <c:baseTimeUnit val="years"/>
      </c:dateAx>
      <c:valAx>
        <c:axId val="21804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03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123.21</c:v>
                </c:pt>
                <c:pt idx="1">
                  <c:v>123.34</c:v>
                </c:pt>
                <c:pt idx="2">
                  <c:v>123</c:v>
                </c:pt>
                <c:pt idx="3">
                  <c:v>121.6</c:v>
                </c:pt>
                <c:pt idx="4">
                  <c:v>117.39</c:v>
                </c:pt>
              </c:numCache>
            </c:numRef>
          </c:val>
        </c:ser>
        <c:dLbls>
          <c:showLegendKey val="0"/>
          <c:showVal val="0"/>
          <c:showCatName val="0"/>
          <c:showSerName val="0"/>
          <c:showPercent val="0"/>
          <c:showBubbleSize val="0"/>
        </c:dLbls>
        <c:gapWidth val="150"/>
        <c:axId val="218093056"/>
        <c:axId val="21809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172.59</c:v>
                </c:pt>
                <c:pt idx="1">
                  <c:v>179.14</c:v>
                </c:pt>
                <c:pt idx="2">
                  <c:v>179.29</c:v>
                </c:pt>
                <c:pt idx="3">
                  <c:v>178.39</c:v>
                </c:pt>
                <c:pt idx="4">
                  <c:v>173.03</c:v>
                </c:pt>
              </c:numCache>
            </c:numRef>
          </c:val>
          <c:smooth val="0"/>
        </c:ser>
        <c:dLbls>
          <c:showLegendKey val="0"/>
          <c:showVal val="0"/>
          <c:showCatName val="0"/>
          <c:showSerName val="0"/>
          <c:showPercent val="0"/>
          <c:showBubbleSize val="0"/>
        </c:dLbls>
        <c:marker val="1"/>
        <c:smooth val="0"/>
        <c:axId val="218093056"/>
        <c:axId val="218094976"/>
      </c:lineChart>
      <c:dateAx>
        <c:axId val="218093056"/>
        <c:scaling>
          <c:orientation val="minMax"/>
        </c:scaling>
        <c:delete val="1"/>
        <c:axPos val="b"/>
        <c:numFmt formatCode="ge" sourceLinked="1"/>
        <c:majorTickMark val="none"/>
        <c:minorTickMark val="none"/>
        <c:tickLblPos val="none"/>
        <c:crossAx val="218094976"/>
        <c:crosses val="autoZero"/>
        <c:auto val="1"/>
        <c:lblOffset val="100"/>
        <c:baseTimeUnit val="years"/>
      </c:dateAx>
      <c:valAx>
        <c:axId val="21809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09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愛知県　岩倉市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x14ac:dyDescent="0.15">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A5</v>
      </c>
      <c r="AA8" s="53"/>
      <c r="AB8" s="53"/>
      <c r="AC8" s="53"/>
      <c r="AD8" s="53"/>
      <c r="AE8" s="53"/>
      <c r="AF8" s="53"/>
      <c r="AG8" s="54"/>
      <c r="AH8" s="3"/>
      <c r="AI8" s="55">
        <f>データ!Q6</f>
        <v>47693</v>
      </c>
      <c r="AJ8" s="56"/>
      <c r="AK8" s="56"/>
      <c r="AL8" s="56"/>
      <c r="AM8" s="56"/>
      <c r="AN8" s="56"/>
      <c r="AO8" s="56"/>
      <c r="AP8" s="57"/>
      <c r="AQ8" s="47">
        <f>データ!R6</f>
        <v>10.47</v>
      </c>
      <c r="AR8" s="47"/>
      <c r="AS8" s="47"/>
      <c r="AT8" s="47"/>
      <c r="AU8" s="47"/>
      <c r="AV8" s="47"/>
      <c r="AW8" s="47"/>
      <c r="AX8" s="47"/>
      <c r="AY8" s="47">
        <f>データ!S6</f>
        <v>4555.21</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x14ac:dyDescent="0.15">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x14ac:dyDescent="0.15">
      <c r="A10" s="2"/>
      <c r="B10" s="47" t="str">
        <f>データ!M6</f>
        <v>-</v>
      </c>
      <c r="C10" s="47"/>
      <c r="D10" s="47"/>
      <c r="E10" s="47"/>
      <c r="F10" s="47"/>
      <c r="G10" s="47"/>
      <c r="H10" s="47"/>
      <c r="I10" s="47"/>
      <c r="J10" s="47">
        <f>データ!N6</f>
        <v>93.17</v>
      </c>
      <c r="K10" s="47"/>
      <c r="L10" s="47"/>
      <c r="M10" s="47"/>
      <c r="N10" s="47"/>
      <c r="O10" s="47"/>
      <c r="P10" s="47"/>
      <c r="Q10" s="47"/>
      <c r="R10" s="47">
        <f>データ!O6</f>
        <v>99.78</v>
      </c>
      <c r="S10" s="47"/>
      <c r="T10" s="47"/>
      <c r="U10" s="47"/>
      <c r="V10" s="47"/>
      <c r="W10" s="47"/>
      <c r="X10" s="47"/>
      <c r="Y10" s="47"/>
      <c r="Z10" s="78">
        <f>データ!P6</f>
        <v>2140</v>
      </c>
      <c r="AA10" s="78"/>
      <c r="AB10" s="78"/>
      <c r="AC10" s="78"/>
      <c r="AD10" s="78"/>
      <c r="AE10" s="78"/>
      <c r="AF10" s="78"/>
      <c r="AG10" s="78"/>
      <c r="AH10" s="2"/>
      <c r="AI10" s="78">
        <f>データ!T6</f>
        <v>47579</v>
      </c>
      <c r="AJ10" s="78"/>
      <c r="AK10" s="78"/>
      <c r="AL10" s="78"/>
      <c r="AM10" s="78"/>
      <c r="AN10" s="78"/>
      <c r="AO10" s="78"/>
      <c r="AP10" s="78"/>
      <c r="AQ10" s="47">
        <f>データ!U6</f>
        <v>10.47</v>
      </c>
      <c r="AR10" s="47"/>
      <c r="AS10" s="47"/>
      <c r="AT10" s="47"/>
      <c r="AU10" s="47"/>
      <c r="AV10" s="47"/>
      <c r="AW10" s="47"/>
      <c r="AX10" s="47"/>
      <c r="AY10" s="47">
        <f>データ!V6</f>
        <v>4544.32</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x14ac:dyDescent="0.15">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x14ac:dyDescent="0.15">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x14ac:dyDescent="0.15">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x14ac:dyDescent="0.15">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x14ac:dyDescent="0.15">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x14ac:dyDescent="0.15">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x14ac:dyDescent="0.15">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x14ac:dyDescent="0.15">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15">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2014</v>
      </c>
      <c r="C6" s="31">
        <f t="shared" ref="C6:V6" si="3">C7</f>
        <v>232289</v>
      </c>
      <c r="D6" s="31">
        <f t="shared" si="3"/>
        <v>46</v>
      </c>
      <c r="E6" s="31">
        <f t="shared" si="3"/>
        <v>1</v>
      </c>
      <c r="F6" s="31">
        <f t="shared" si="3"/>
        <v>0</v>
      </c>
      <c r="G6" s="31">
        <f t="shared" si="3"/>
        <v>1</v>
      </c>
      <c r="H6" s="31" t="str">
        <f t="shared" si="3"/>
        <v>愛知県　岩倉市</v>
      </c>
      <c r="I6" s="31" t="str">
        <f t="shared" si="3"/>
        <v>法適用</v>
      </c>
      <c r="J6" s="31" t="str">
        <f t="shared" si="3"/>
        <v>水道事業</v>
      </c>
      <c r="K6" s="31" t="str">
        <f t="shared" si="3"/>
        <v>末端給水事業</v>
      </c>
      <c r="L6" s="31" t="str">
        <f t="shared" si="3"/>
        <v>A5</v>
      </c>
      <c r="M6" s="32" t="str">
        <f t="shared" si="3"/>
        <v>-</v>
      </c>
      <c r="N6" s="32">
        <f t="shared" si="3"/>
        <v>93.17</v>
      </c>
      <c r="O6" s="32">
        <f t="shared" si="3"/>
        <v>99.78</v>
      </c>
      <c r="P6" s="32">
        <f t="shared" si="3"/>
        <v>2140</v>
      </c>
      <c r="Q6" s="32">
        <f t="shared" si="3"/>
        <v>47693</v>
      </c>
      <c r="R6" s="32">
        <f t="shared" si="3"/>
        <v>10.47</v>
      </c>
      <c r="S6" s="32">
        <f t="shared" si="3"/>
        <v>4555.21</v>
      </c>
      <c r="T6" s="32">
        <f t="shared" si="3"/>
        <v>47579</v>
      </c>
      <c r="U6" s="32">
        <f t="shared" si="3"/>
        <v>10.47</v>
      </c>
      <c r="V6" s="32">
        <f t="shared" si="3"/>
        <v>4544.32</v>
      </c>
      <c r="W6" s="33">
        <f>IF(W7="",NA(),W7)</f>
        <v>100.56</v>
      </c>
      <c r="X6" s="33">
        <f t="shared" ref="X6:AF6" si="4">IF(X7="",NA(),X7)</f>
        <v>100.01</v>
      </c>
      <c r="Y6" s="33">
        <f t="shared" si="4"/>
        <v>100.11</v>
      </c>
      <c r="Z6" s="33">
        <f t="shared" si="4"/>
        <v>101.78</v>
      </c>
      <c r="AA6" s="33">
        <f t="shared" si="4"/>
        <v>104.55</v>
      </c>
      <c r="AB6" s="33">
        <f t="shared" si="4"/>
        <v>108.43</v>
      </c>
      <c r="AC6" s="33">
        <f t="shared" si="4"/>
        <v>105.61</v>
      </c>
      <c r="AD6" s="33">
        <f t="shared" si="4"/>
        <v>106.41</v>
      </c>
      <c r="AE6" s="33">
        <f t="shared" si="4"/>
        <v>106.89</v>
      </c>
      <c r="AF6" s="33">
        <f t="shared" si="4"/>
        <v>109.04</v>
      </c>
      <c r="AG6" s="32" t="str">
        <f>IF(AG7="","",IF(AG7="-","【-】","【"&amp;SUBSTITUTE(TEXT(AG7,"#,##0.00"),"-","△")&amp;"】"))</f>
        <v>【113.03】</v>
      </c>
      <c r="AH6" s="32">
        <f>IF(AH7="",NA(),AH7)</f>
        <v>0</v>
      </c>
      <c r="AI6" s="32">
        <f t="shared" ref="AI6:AQ6" si="5">IF(AI7="",NA(),AI7)</f>
        <v>0</v>
      </c>
      <c r="AJ6" s="32">
        <f t="shared" si="5"/>
        <v>0</v>
      </c>
      <c r="AK6" s="32">
        <f t="shared" si="5"/>
        <v>0</v>
      </c>
      <c r="AL6" s="32">
        <f t="shared" si="5"/>
        <v>0</v>
      </c>
      <c r="AM6" s="33">
        <f t="shared" si="5"/>
        <v>5.37</v>
      </c>
      <c r="AN6" s="33">
        <f t="shared" si="5"/>
        <v>6.79</v>
      </c>
      <c r="AO6" s="33">
        <f t="shared" si="5"/>
        <v>6.33</v>
      </c>
      <c r="AP6" s="33">
        <f t="shared" si="5"/>
        <v>7.76</v>
      </c>
      <c r="AQ6" s="33">
        <f t="shared" si="5"/>
        <v>3.77</v>
      </c>
      <c r="AR6" s="32" t="str">
        <f>IF(AR7="","",IF(AR7="-","【-】","【"&amp;SUBSTITUTE(TEXT(AR7,"#,##0.00"),"-","△")&amp;"】"))</f>
        <v>【0.81】</v>
      </c>
      <c r="AS6" s="33">
        <f>IF(AS7="",NA(),AS7)</f>
        <v>1088.07</v>
      </c>
      <c r="AT6" s="33">
        <f t="shared" ref="AT6:BB6" si="6">IF(AT7="",NA(),AT7)</f>
        <v>1210.5</v>
      </c>
      <c r="AU6" s="33">
        <f t="shared" si="6"/>
        <v>1120.29</v>
      </c>
      <c r="AV6" s="33">
        <f t="shared" si="6"/>
        <v>1447.5</v>
      </c>
      <c r="AW6" s="33">
        <f t="shared" si="6"/>
        <v>740.56</v>
      </c>
      <c r="AX6" s="33">
        <f t="shared" si="6"/>
        <v>792.56</v>
      </c>
      <c r="AY6" s="33">
        <f t="shared" si="6"/>
        <v>832.37</v>
      </c>
      <c r="AZ6" s="33">
        <f t="shared" si="6"/>
        <v>852.01</v>
      </c>
      <c r="BA6" s="33">
        <f t="shared" si="6"/>
        <v>909.68</v>
      </c>
      <c r="BB6" s="33">
        <f t="shared" si="6"/>
        <v>382.09</v>
      </c>
      <c r="BC6" s="32" t="str">
        <f>IF(BC7="","",IF(BC7="-","【-】","【"&amp;SUBSTITUTE(TEXT(BC7,"#,##0.00"),"-","△")&amp;"】"))</f>
        <v>【264.16】</v>
      </c>
      <c r="BD6" s="33">
        <f>IF(BD7="",NA(),BD7)</f>
        <v>35.57</v>
      </c>
      <c r="BE6" s="33">
        <f t="shared" ref="BE6:BM6" si="7">IF(BE7="",NA(),BE7)</f>
        <v>41.21</v>
      </c>
      <c r="BF6" s="33">
        <f t="shared" si="7"/>
        <v>37.5</v>
      </c>
      <c r="BG6" s="33">
        <f t="shared" si="7"/>
        <v>33.200000000000003</v>
      </c>
      <c r="BH6" s="33">
        <f t="shared" si="7"/>
        <v>29.67</v>
      </c>
      <c r="BI6" s="33">
        <f t="shared" si="7"/>
        <v>403.05</v>
      </c>
      <c r="BJ6" s="33">
        <f t="shared" si="7"/>
        <v>403.15</v>
      </c>
      <c r="BK6" s="33">
        <f t="shared" si="7"/>
        <v>391.4</v>
      </c>
      <c r="BL6" s="33">
        <f t="shared" si="7"/>
        <v>382.65</v>
      </c>
      <c r="BM6" s="33">
        <f t="shared" si="7"/>
        <v>385.06</v>
      </c>
      <c r="BN6" s="32" t="str">
        <f>IF(BN7="","",IF(BN7="-","【-】","【"&amp;SUBSTITUTE(TEXT(BN7,"#,##0.00"),"-","△")&amp;"】"))</f>
        <v>【283.72】</v>
      </c>
      <c r="BO6" s="33">
        <f>IF(BO7="",NA(),BO7)</f>
        <v>97.46</v>
      </c>
      <c r="BP6" s="33">
        <f t="shared" ref="BP6:BX6" si="8">IF(BP7="",NA(),BP7)</f>
        <v>97.23</v>
      </c>
      <c r="BQ6" s="33">
        <f t="shared" si="8"/>
        <v>97.45</v>
      </c>
      <c r="BR6" s="33">
        <f t="shared" si="8"/>
        <v>98.81</v>
      </c>
      <c r="BS6" s="33">
        <f t="shared" si="8"/>
        <v>101.87</v>
      </c>
      <c r="BT6" s="33">
        <f t="shared" si="8"/>
        <v>97.63</v>
      </c>
      <c r="BU6" s="33">
        <f t="shared" si="8"/>
        <v>94.86</v>
      </c>
      <c r="BV6" s="33">
        <f t="shared" si="8"/>
        <v>95.91</v>
      </c>
      <c r="BW6" s="33">
        <f t="shared" si="8"/>
        <v>96.1</v>
      </c>
      <c r="BX6" s="33">
        <f t="shared" si="8"/>
        <v>99.07</v>
      </c>
      <c r="BY6" s="32" t="str">
        <f>IF(BY7="","",IF(BY7="-","【-】","【"&amp;SUBSTITUTE(TEXT(BY7,"#,##0.00"),"-","△")&amp;"】"))</f>
        <v>【104.60】</v>
      </c>
      <c r="BZ6" s="33">
        <f>IF(BZ7="",NA(),BZ7)</f>
        <v>123.21</v>
      </c>
      <c r="CA6" s="33">
        <f t="shared" ref="CA6:CI6" si="9">IF(CA7="",NA(),CA7)</f>
        <v>123.34</v>
      </c>
      <c r="CB6" s="33">
        <f t="shared" si="9"/>
        <v>123</v>
      </c>
      <c r="CC6" s="33">
        <f t="shared" si="9"/>
        <v>121.6</v>
      </c>
      <c r="CD6" s="33">
        <f t="shared" si="9"/>
        <v>117.39</v>
      </c>
      <c r="CE6" s="33">
        <f t="shared" si="9"/>
        <v>172.59</v>
      </c>
      <c r="CF6" s="33">
        <f t="shared" si="9"/>
        <v>179.14</v>
      </c>
      <c r="CG6" s="33">
        <f t="shared" si="9"/>
        <v>179.29</v>
      </c>
      <c r="CH6" s="33">
        <f t="shared" si="9"/>
        <v>178.39</v>
      </c>
      <c r="CI6" s="33">
        <f t="shared" si="9"/>
        <v>173.03</v>
      </c>
      <c r="CJ6" s="32" t="str">
        <f>IF(CJ7="","",IF(CJ7="-","【-】","【"&amp;SUBSTITUTE(TEXT(CJ7,"#,##0.00"),"-","△")&amp;"】"))</f>
        <v>【164.21】</v>
      </c>
      <c r="CK6" s="33">
        <f>IF(CK7="",NA(),CK7)</f>
        <v>74.930000000000007</v>
      </c>
      <c r="CL6" s="33">
        <f t="shared" ref="CL6:CT6" si="10">IF(CL7="",NA(),CL7)</f>
        <v>73.86</v>
      </c>
      <c r="CM6" s="33">
        <f t="shared" si="10"/>
        <v>73.430000000000007</v>
      </c>
      <c r="CN6" s="33">
        <f t="shared" si="10"/>
        <v>72.319999999999993</v>
      </c>
      <c r="CO6" s="33">
        <f t="shared" si="10"/>
        <v>71.39</v>
      </c>
      <c r="CP6" s="33">
        <f t="shared" si="10"/>
        <v>60.17</v>
      </c>
      <c r="CQ6" s="33">
        <f t="shared" si="10"/>
        <v>58.76</v>
      </c>
      <c r="CR6" s="33">
        <f t="shared" si="10"/>
        <v>59.09</v>
      </c>
      <c r="CS6" s="33">
        <f t="shared" si="10"/>
        <v>59.23</v>
      </c>
      <c r="CT6" s="33">
        <f t="shared" si="10"/>
        <v>58.58</v>
      </c>
      <c r="CU6" s="32" t="str">
        <f>IF(CU7="","",IF(CU7="-","【-】","【"&amp;SUBSTITUTE(TEXT(CU7,"#,##0.00"),"-","△")&amp;"】"))</f>
        <v>【59.80】</v>
      </c>
      <c r="CV6" s="33">
        <f>IF(CV7="",NA(),CV7)</f>
        <v>90.57</v>
      </c>
      <c r="CW6" s="33">
        <f t="shared" ref="CW6:DE6" si="11">IF(CW7="",NA(),CW7)</f>
        <v>90.9</v>
      </c>
      <c r="CX6" s="33">
        <f t="shared" si="11"/>
        <v>90.9</v>
      </c>
      <c r="CY6" s="33">
        <f t="shared" si="11"/>
        <v>92.5</v>
      </c>
      <c r="CZ6" s="33">
        <f t="shared" si="11"/>
        <v>92.13</v>
      </c>
      <c r="DA6" s="33">
        <f t="shared" si="11"/>
        <v>85.47</v>
      </c>
      <c r="DB6" s="33">
        <f t="shared" si="11"/>
        <v>84.87</v>
      </c>
      <c r="DC6" s="33">
        <f t="shared" si="11"/>
        <v>85.4</v>
      </c>
      <c r="DD6" s="33">
        <f t="shared" si="11"/>
        <v>85.53</v>
      </c>
      <c r="DE6" s="33">
        <f t="shared" si="11"/>
        <v>85.23</v>
      </c>
      <c r="DF6" s="32" t="str">
        <f>IF(DF7="","",IF(DF7="-","【-】","【"&amp;SUBSTITUTE(TEXT(DF7,"#,##0.00"),"-","△")&amp;"】"))</f>
        <v>【89.78】</v>
      </c>
      <c r="DG6" s="33">
        <f>IF(DG7="",NA(),DG7)</f>
        <v>44.96</v>
      </c>
      <c r="DH6" s="33">
        <f t="shared" ref="DH6:DP6" si="12">IF(DH7="",NA(),DH7)</f>
        <v>45.46</v>
      </c>
      <c r="DI6" s="33">
        <f t="shared" si="12"/>
        <v>46.99</v>
      </c>
      <c r="DJ6" s="33">
        <f t="shared" si="12"/>
        <v>48.2</v>
      </c>
      <c r="DK6" s="33">
        <f t="shared" si="12"/>
        <v>49.08</v>
      </c>
      <c r="DL6" s="33">
        <f t="shared" si="12"/>
        <v>34.47</v>
      </c>
      <c r="DM6" s="33">
        <f t="shared" si="12"/>
        <v>35.53</v>
      </c>
      <c r="DN6" s="33">
        <f t="shared" si="12"/>
        <v>36.36</v>
      </c>
      <c r="DO6" s="33">
        <f t="shared" si="12"/>
        <v>37.340000000000003</v>
      </c>
      <c r="DP6" s="33">
        <f t="shared" si="12"/>
        <v>44.31</v>
      </c>
      <c r="DQ6" s="32" t="str">
        <f>IF(DQ7="","",IF(DQ7="-","【-】","【"&amp;SUBSTITUTE(TEXT(DQ7,"#,##0.00"),"-","△")&amp;"】"))</f>
        <v>【46.31】</v>
      </c>
      <c r="DR6" s="33">
        <f>IF(DR7="",NA(),DR7)</f>
        <v>42.75</v>
      </c>
      <c r="DS6" s="33">
        <f t="shared" ref="DS6:EA6" si="13">IF(DS7="",NA(),DS7)</f>
        <v>42.49</v>
      </c>
      <c r="DT6" s="33">
        <f t="shared" si="13"/>
        <v>42.43</v>
      </c>
      <c r="DU6" s="33">
        <f t="shared" si="13"/>
        <v>42.11</v>
      </c>
      <c r="DV6" s="33">
        <f t="shared" si="13"/>
        <v>40.82</v>
      </c>
      <c r="DW6" s="33">
        <f t="shared" si="13"/>
        <v>6.06</v>
      </c>
      <c r="DX6" s="33">
        <f t="shared" si="13"/>
        <v>6.47</v>
      </c>
      <c r="DY6" s="33">
        <f t="shared" si="13"/>
        <v>7.8</v>
      </c>
      <c r="DZ6" s="33">
        <f t="shared" si="13"/>
        <v>8.39</v>
      </c>
      <c r="EA6" s="33">
        <f t="shared" si="13"/>
        <v>10.09</v>
      </c>
      <c r="EB6" s="32" t="str">
        <f>IF(EB7="","",IF(EB7="-","【-】","【"&amp;SUBSTITUTE(TEXT(EB7,"#,##0.00"),"-","△")&amp;"】"))</f>
        <v>【12.42】</v>
      </c>
      <c r="EC6" s="33">
        <f>IF(EC7="",NA(),EC7)</f>
        <v>0.65</v>
      </c>
      <c r="ED6" s="33">
        <f t="shared" ref="ED6:EL6" si="14">IF(ED7="",NA(),ED7)</f>
        <v>0.45</v>
      </c>
      <c r="EE6" s="33">
        <f t="shared" si="14"/>
        <v>0.28000000000000003</v>
      </c>
      <c r="EF6" s="33">
        <f t="shared" si="14"/>
        <v>0.43</v>
      </c>
      <c r="EG6" s="33">
        <f t="shared" si="14"/>
        <v>1.1499999999999999</v>
      </c>
      <c r="EH6" s="33">
        <f t="shared" si="14"/>
        <v>0.68</v>
      </c>
      <c r="EI6" s="33">
        <f t="shared" si="14"/>
        <v>0.7</v>
      </c>
      <c r="EJ6" s="33">
        <f t="shared" si="14"/>
        <v>0.81</v>
      </c>
      <c r="EK6" s="33">
        <f t="shared" si="14"/>
        <v>0.59</v>
      </c>
      <c r="EL6" s="33">
        <f t="shared" si="14"/>
        <v>0.6</v>
      </c>
      <c r="EM6" s="32" t="str">
        <f>IF(EM7="","",IF(EM7="-","【-】","【"&amp;SUBSTITUTE(TEXT(EM7,"#,##0.00"),"-","△")&amp;"】"))</f>
        <v>【0.78】</v>
      </c>
    </row>
    <row r="7" spans="1:143" s="34" customFormat="1" x14ac:dyDescent="0.15">
      <c r="A7" s="26"/>
      <c r="B7" s="35">
        <v>2014</v>
      </c>
      <c r="C7" s="35">
        <v>232289</v>
      </c>
      <c r="D7" s="35">
        <v>46</v>
      </c>
      <c r="E7" s="35">
        <v>1</v>
      </c>
      <c r="F7" s="35">
        <v>0</v>
      </c>
      <c r="G7" s="35">
        <v>1</v>
      </c>
      <c r="H7" s="35" t="s">
        <v>93</v>
      </c>
      <c r="I7" s="35" t="s">
        <v>94</v>
      </c>
      <c r="J7" s="35" t="s">
        <v>95</v>
      </c>
      <c r="K7" s="35" t="s">
        <v>96</v>
      </c>
      <c r="L7" s="35" t="s">
        <v>97</v>
      </c>
      <c r="M7" s="36" t="s">
        <v>98</v>
      </c>
      <c r="N7" s="36">
        <v>93.17</v>
      </c>
      <c r="O7" s="36">
        <v>99.78</v>
      </c>
      <c r="P7" s="36">
        <v>2140</v>
      </c>
      <c r="Q7" s="36">
        <v>47693</v>
      </c>
      <c r="R7" s="36">
        <v>10.47</v>
      </c>
      <c r="S7" s="36">
        <v>4555.21</v>
      </c>
      <c r="T7" s="36">
        <v>47579</v>
      </c>
      <c r="U7" s="36">
        <v>10.47</v>
      </c>
      <c r="V7" s="36">
        <v>4544.32</v>
      </c>
      <c r="W7" s="36">
        <v>100.56</v>
      </c>
      <c r="X7" s="36">
        <v>100.01</v>
      </c>
      <c r="Y7" s="36">
        <v>100.11</v>
      </c>
      <c r="Z7" s="36">
        <v>101.78</v>
      </c>
      <c r="AA7" s="36">
        <v>104.55</v>
      </c>
      <c r="AB7" s="36">
        <v>108.43</v>
      </c>
      <c r="AC7" s="36">
        <v>105.61</v>
      </c>
      <c r="AD7" s="36">
        <v>106.41</v>
      </c>
      <c r="AE7" s="36">
        <v>106.89</v>
      </c>
      <c r="AF7" s="36">
        <v>109.04</v>
      </c>
      <c r="AG7" s="36">
        <v>113.03</v>
      </c>
      <c r="AH7" s="36">
        <v>0</v>
      </c>
      <c r="AI7" s="36">
        <v>0</v>
      </c>
      <c r="AJ7" s="36">
        <v>0</v>
      </c>
      <c r="AK7" s="36">
        <v>0</v>
      </c>
      <c r="AL7" s="36">
        <v>0</v>
      </c>
      <c r="AM7" s="36">
        <v>5.37</v>
      </c>
      <c r="AN7" s="36">
        <v>6.79</v>
      </c>
      <c r="AO7" s="36">
        <v>6.33</v>
      </c>
      <c r="AP7" s="36">
        <v>7.76</v>
      </c>
      <c r="AQ7" s="36">
        <v>3.77</v>
      </c>
      <c r="AR7" s="36">
        <v>0.81</v>
      </c>
      <c r="AS7" s="36">
        <v>1088.07</v>
      </c>
      <c r="AT7" s="36">
        <v>1210.5</v>
      </c>
      <c r="AU7" s="36">
        <v>1120.29</v>
      </c>
      <c r="AV7" s="36">
        <v>1447.5</v>
      </c>
      <c r="AW7" s="36">
        <v>740.56</v>
      </c>
      <c r="AX7" s="36">
        <v>792.56</v>
      </c>
      <c r="AY7" s="36">
        <v>832.37</v>
      </c>
      <c r="AZ7" s="36">
        <v>852.01</v>
      </c>
      <c r="BA7" s="36">
        <v>909.68</v>
      </c>
      <c r="BB7" s="36">
        <v>382.09</v>
      </c>
      <c r="BC7" s="36">
        <v>264.16000000000003</v>
      </c>
      <c r="BD7" s="36">
        <v>35.57</v>
      </c>
      <c r="BE7" s="36">
        <v>41.21</v>
      </c>
      <c r="BF7" s="36">
        <v>37.5</v>
      </c>
      <c r="BG7" s="36">
        <v>33.200000000000003</v>
      </c>
      <c r="BH7" s="36">
        <v>29.67</v>
      </c>
      <c r="BI7" s="36">
        <v>403.05</v>
      </c>
      <c r="BJ7" s="36">
        <v>403.15</v>
      </c>
      <c r="BK7" s="36">
        <v>391.4</v>
      </c>
      <c r="BL7" s="36">
        <v>382.65</v>
      </c>
      <c r="BM7" s="36">
        <v>385.06</v>
      </c>
      <c r="BN7" s="36">
        <v>283.72000000000003</v>
      </c>
      <c r="BO7" s="36">
        <v>97.46</v>
      </c>
      <c r="BP7" s="36">
        <v>97.23</v>
      </c>
      <c r="BQ7" s="36">
        <v>97.45</v>
      </c>
      <c r="BR7" s="36">
        <v>98.81</v>
      </c>
      <c r="BS7" s="36">
        <v>101.87</v>
      </c>
      <c r="BT7" s="36">
        <v>97.63</v>
      </c>
      <c r="BU7" s="36">
        <v>94.86</v>
      </c>
      <c r="BV7" s="36">
        <v>95.91</v>
      </c>
      <c r="BW7" s="36">
        <v>96.1</v>
      </c>
      <c r="BX7" s="36">
        <v>99.07</v>
      </c>
      <c r="BY7" s="36">
        <v>104.6</v>
      </c>
      <c r="BZ7" s="36">
        <v>123.21</v>
      </c>
      <c r="CA7" s="36">
        <v>123.34</v>
      </c>
      <c r="CB7" s="36">
        <v>123</v>
      </c>
      <c r="CC7" s="36">
        <v>121.6</v>
      </c>
      <c r="CD7" s="36">
        <v>117.39</v>
      </c>
      <c r="CE7" s="36">
        <v>172.59</v>
      </c>
      <c r="CF7" s="36">
        <v>179.14</v>
      </c>
      <c r="CG7" s="36">
        <v>179.29</v>
      </c>
      <c r="CH7" s="36">
        <v>178.39</v>
      </c>
      <c r="CI7" s="36">
        <v>173.03</v>
      </c>
      <c r="CJ7" s="36">
        <v>164.21</v>
      </c>
      <c r="CK7" s="36">
        <v>74.930000000000007</v>
      </c>
      <c r="CL7" s="36">
        <v>73.86</v>
      </c>
      <c r="CM7" s="36">
        <v>73.430000000000007</v>
      </c>
      <c r="CN7" s="36">
        <v>72.319999999999993</v>
      </c>
      <c r="CO7" s="36">
        <v>71.39</v>
      </c>
      <c r="CP7" s="36">
        <v>60.17</v>
      </c>
      <c r="CQ7" s="36">
        <v>58.76</v>
      </c>
      <c r="CR7" s="36">
        <v>59.09</v>
      </c>
      <c r="CS7" s="36">
        <v>59.23</v>
      </c>
      <c r="CT7" s="36">
        <v>58.58</v>
      </c>
      <c r="CU7" s="36">
        <v>59.8</v>
      </c>
      <c r="CV7" s="36">
        <v>90.57</v>
      </c>
      <c r="CW7" s="36">
        <v>90.9</v>
      </c>
      <c r="CX7" s="36">
        <v>90.9</v>
      </c>
      <c r="CY7" s="36">
        <v>92.5</v>
      </c>
      <c r="CZ7" s="36">
        <v>92.13</v>
      </c>
      <c r="DA7" s="36">
        <v>85.47</v>
      </c>
      <c r="DB7" s="36">
        <v>84.87</v>
      </c>
      <c r="DC7" s="36">
        <v>85.4</v>
      </c>
      <c r="DD7" s="36">
        <v>85.53</v>
      </c>
      <c r="DE7" s="36">
        <v>85.23</v>
      </c>
      <c r="DF7" s="36">
        <v>89.78</v>
      </c>
      <c r="DG7" s="36">
        <v>44.96</v>
      </c>
      <c r="DH7" s="36">
        <v>45.46</v>
      </c>
      <c r="DI7" s="36">
        <v>46.99</v>
      </c>
      <c r="DJ7" s="36">
        <v>48.2</v>
      </c>
      <c r="DK7" s="36">
        <v>49.08</v>
      </c>
      <c r="DL7" s="36">
        <v>34.47</v>
      </c>
      <c r="DM7" s="36">
        <v>35.53</v>
      </c>
      <c r="DN7" s="36">
        <v>36.36</v>
      </c>
      <c r="DO7" s="36">
        <v>37.340000000000003</v>
      </c>
      <c r="DP7" s="36">
        <v>44.31</v>
      </c>
      <c r="DQ7" s="36">
        <v>46.31</v>
      </c>
      <c r="DR7" s="36">
        <v>42.75</v>
      </c>
      <c r="DS7" s="36">
        <v>42.49</v>
      </c>
      <c r="DT7" s="36">
        <v>42.43</v>
      </c>
      <c r="DU7" s="36">
        <v>42.11</v>
      </c>
      <c r="DV7" s="36">
        <v>40.82</v>
      </c>
      <c r="DW7" s="36">
        <v>6.06</v>
      </c>
      <c r="DX7" s="36">
        <v>6.47</v>
      </c>
      <c r="DY7" s="36">
        <v>7.8</v>
      </c>
      <c r="DZ7" s="36">
        <v>8.39</v>
      </c>
      <c r="EA7" s="36">
        <v>10.09</v>
      </c>
      <c r="EB7" s="36">
        <v>12.42</v>
      </c>
      <c r="EC7" s="36">
        <v>0.65</v>
      </c>
      <c r="ED7" s="36">
        <v>0.45</v>
      </c>
      <c r="EE7" s="36">
        <v>0.28000000000000003</v>
      </c>
      <c r="EF7" s="36">
        <v>0.43</v>
      </c>
      <c r="EG7" s="36">
        <v>1.1499999999999999</v>
      </c>
      <c r="EH7" s="36">
        <v>0.68</v>
      </c>
      <c r="EI7" s="36">
        <v>0.7</v>
      </c>
      <c r="EJ7" s="36">
        <v>0.81</v>
      </c>
      <c r="EK7" s="36">
        <v>0.59</v>
      </c>
      <c r="EL7" s="36">
        <v>0.6</v>
      </c>
      <c r="EM7" s="36">
        <v>0.78</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cp:lastPrinted>2016-02-24T02:41:11Z</cp:lastPrinted>
  <dcterms:created xsi:type="dcterms:W3CDTF">2016-02-03T07:22:37Z</dcterms:created>
  <dcterms:modified xsi:type="dcterms:W3CDTF">2016-02-24T02:41:57Z</dcterms:modified>
  <cp:category/>
</cp:coreProperties>
</file>