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<sst xmlns="http://schemas.openxmlformats.org/spreadsheetml/2006/main" count="226" uniqueCount="110">
  <si>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</si>
  <si>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</si>
  <si>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</si>
  <si>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</si>
  <si>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</si>
  <si>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</si>
  <si>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</si>
  <si>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</si>
  <si>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</si>
  <si>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</si>
  <si>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</si>
  <si>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</si>
  <si>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</si>
  <si>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</si>
  <si>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</si>
  <si>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</si>
  <si>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</si>
  <si>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</si>
  <si>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</si>
  <si>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</si>
  <si>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</si>
  <si>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</si>
  <si>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</si>
  <si>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</si>
  <si>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</si>
  <si>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</si>
  <si>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</si>
  <si>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</si>
  <si>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</si>
  <si>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</si>
  <si>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</si>
  <si>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</si>
  <si>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</si>
  <si>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</si>
  <si>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</si>
  <si>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</si>
  <si>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</si>
  <si>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</si>
  <si>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</si>
  <si>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</si>
  <si>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</si>
  <si>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</si>
  <si>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</si>
  <si>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</si>
  <si>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</si>
  <si>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</si>
  <si>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</si>
  <si>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</si>
  <si>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</si>
  <si>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</si>
  <si>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</si>
  <si>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</si>
  <si>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</si>
  <si>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</si>
  <si>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</si>
  <si>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</si>
  <si>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</si>
  <si>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</si>
  <si>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</si>
  <si>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</si>
  <si>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</si>
  <si>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</si>
  <si>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</si>
  <si>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</si>
  <si>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</si>
  <si>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</si>
  <si>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</si>
  <si>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</si>
  <si>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</si>
  <si>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</si>
  <si>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</si>
  <si>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</si>
  <si>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</si>
  <si>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</si>
  <si>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</si>
  <si>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</si>
  <si>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</si>
  <si>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</si>
  <si>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</si>
  <si>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</si>
  <si>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</si>
  <si>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</si>
  <si>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</si>
  <si>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</si>
  <si>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</si>
  <si>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</si>
  <si>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</si>
  <si>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</si>
  <si>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</si>
  <si>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</si>
  <si>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</si>
  <si>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</si>
  <si>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</si>
  <si>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</si>
  <si>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</si>
  <si>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</si>
  <si>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</si>
  <si>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</si>
  <si>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</si>
  <si>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</si>
  <si>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</si>
  <si>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</si>
  <si>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</si>
  <si>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</si>
  <si>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</si>
  <si>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</si>
  <si>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</si>
  <si>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今後、田原市の特定環境保全公共下水道事業は、施設建設が概ね完了していることから、維持管理を中心に事業を運営していくことになる。
　特に、「水洗化率」と「施設利用率」の改善にこれまで以上に努め、下水道使用料の安定的な確保と汚水処理費の低減を行い、「経費回収率」の向上に取り組んでいく。
　また、田原市は、「経営基盤の強化」や「財政マネジメントの向上」等に的確に取り組むことを目指し、平成32年度から地方公営企業法を適用し公営企業会計を導入することとしている。
　公営企業会計を導入し、弾力的な経営を行うことで住民ニーズに迅速に対応し、持続的に住民サービスを向上させ、安定した特定環境保全公共下水道事業の運営を行っていく。</t>
    <rPh sb="8" eb="10">
      <t>トクテイ</t>
    </rPh>
    <rPh sb="10" eb="12">
      <t>カンキョウ</t>
    </rPh>
    <rPh sb="12" eb="14">
      <t>ホゼン</t>
    </rPh>
    <rPh sb="28" eb="29">
      <t>オオム</t>
    </rPh>
    <rPh sb="91" eb="93">
      <t>イジョウ</t>
    </rPh>
    <rPh sb="287" eb="289">
      <t>トクテイ</t>
    </rPh>
    <rPh sb="289" eb="291">
      <t>カンキョウ</t>
    </rPh>
    <rPh sb="291" eb="293">
      <t>ホゼン</t>
    </rPh>
    <phoneticPr fontId="4"/>
  </si>
  <si>
    <t>　田原市の公共下水道施設は、平成11年度から順次供用を開始し、最も古い施設でも16年が経過したのみである。
　現時点の管渠供用年数は施設耐用年数（50年）の3分の1であり、また道路陥没の報告も挙がっていないことから、老朽化の問題は今後の課題と考える。</t>
    <rPh sb="22" eb="24">
      <t>ジュンジ</t>
    </rPh>
    <rPh sb="31" eb="32">
      <t>モット</t>
    </rPh>
    <rPh sb="33" eb="34">
      <t>フル</t>
    </rPh>
    <rPh sb="35" eb="37">
      <t>シセツ</t>
    </rPh>
    <rPh sb="79" eb="80">
      <t>ブン</t>
    </rPh>
    <phoneticPr fontId="4"/>
  </si>
  <si>
    <t>　田原市の特定環境保全公共下水道整備はほぼ完了しているため、今後は維持管理を中心に事業経営を行っていくことになる。
　事業経営では、「企業債残高」を順調に減少させ、それに伴い「収益的収支比率」が80％程度まで改善してきている。
　しかし、今後の「少子高齢化の進行」や「節水型機器の普及」等に伴い使用量が減少していくことが想定され、さらに、特定環境保全公共下水道区域の「水洗化率」は改善傾向がみられるものの85％を割り込んでいる状況を考慮すると、積極的に市民理解が得られる広報を行うことが求められている。
　このため、「水洗化率」，「経費回収率」を向上させ、使用料収入の確保を行うことで、安定的・持続的な特定環境保全公共下水道事業経営を実施していく。</t>
    <rPh sb="1" eb="3">
      <t>タハラ</t>
    </rPh>
    <rPh sb="3" eb="4">
      <t>シ</t>
    </rPh>
    <rPh sb="5" eb="7">
      <t>トクテイ</t>
    </rPh>
    <rPh sb="7" eb="9">
      <t>カンキョウ</t>
    </rPh>
    <rPh sb="9" eb="11">
      <t>ホゼン</t>
    </rPh>
    <rPh sb="11" eb="13">
      <t>コウキョウ</t>
    </rPh>
    <rPh sb="13" eb="16">
      <t>ゲスイドウ</t>
    </rPh>
    <rPh sb="16" eb="18">
      <t>セイビ</t>
    </rPh>
    <rPh sb="21" eb="23">
      <t>カンリョウ</t>
    </rPh>
    <rPh sb="30" eb="32">
      <t>コンゴ</t>
    </rPh>
    <rPh sb="33" eb="35">
      <t>イジ</t>
    </rPh>
    <rPh sb="35" eb="37">
      <t>カンリ</t>
    </rPh>
    <rPh sb="38" eb="40">
      <t>チュウシン</t>
    </rPh>
    <rPh sb="41" eb="43">
      <t>ジギョウ</t>
    </rPh>
    <rPh sb="43" eb="45">
      <t>ケイエイ</t>
    </rPh>
    <rPh sb="46" eb="47">
      <t>オコナ</t>
    </rPh>
    <rPh sb="59" eb="61">
      <t>ジギョウ</t>
    </rPh>
    <rPh sb="61" eb="63">
      <t>ケイエイ</t>
    </rPh>
    <rPh sb="67" eb="69">
      <t>キギョウ</t>
    </rPh>
    <rPh sb="69" eb="70">
      <t>サイ</t>
    </rPh>
    <rPh sb="70" eb="72">
      <t>ザンダカ</t>
    </rPh>
    <rPh sb="74" eb="76">
      <t>ジュンチョウ</t>
    </rPh>
    <rPh sb="77" eb="79">
      <t>ゲンショウ</t>
    </rPh>
    <rPh sb="85" eb="86">
      <t>トモナ</t>
    </rPh>
    <rPh sb="88" eb="91">
      <t>シュウエキテキ</t>
    </rPh>
    <rPh sb="91" eb="93">
      <t>シュウシ</t>
    </rPh>
    <rPh sb="93" eb="95">
      <t>ヒリツ</t>
    </rPh>
    <rPh sb="100" eb="102">
      <t>テイド</t>
    </rPh>
    <rPh sb="104" eb="106">
      <t>カイゼン</t>
    </rPh>
    <rPh sb="119" eb="121">
      <t>コンゴ</t>
    </rPh>
    <rPh sb="123" eb="125">
      <t>ショウシ</t>
    </rPh>
    <rPh sb="125" eb="128">
      <t>コウレイカ</t>
    </rPh>
    <rPh sb="129" eb="131">
      <t>シンコウ</t>
    </rPh>
    <rPh sb="134" eb="136">
      <t>セッスイ</t>
    </rPh>
    <rPh sb="136" eb="137">
      <t>カタ</t>
    </rPh>
    <rPh sb="137" eb="139">
      <t>キキ</t>
    </rPh>
    <rPh sb="140" eb="142">
      <t>フキュウ</t>
    </rPh>
    <rPh sb="143" eb="144">
      <t>トウ</t>
    </rPh>
    <rPh sb="145" eb="146">
      <t>トモナ</t>
    </rPh>
    <rPh sb="151" eb="153">
      <t>ゲンショウ</t>
    </rPh>
    <rPh sb="160" eb="162">
      <t>ソウテイ</t>
    </rPh>
    <rPh sb="169" eb="171">
      <t>トクテイ</t>
    </rPh>
    <rPh sb="171" eb="173">
      <t>カンキョウ</t>
    </rPh>
    <rPh sb="173" eb="175">
      <t>ホゼン</t>
    </rPh>
    <rPh sb="175" eb="177">
      <t>コウキョウ</t>
    </rPh>
    <rPh sb="177" eb="180">
      <t>ゲスイドウ</t>
    </rPh>
    <rPh sb="180" eb="182">
      <t>クイキ</t>
    </rPh>
    <rPh sb="184" eb="187">
      <t>スイセンカ</t>
    </rPh>
    <rPh sb="187" eb="188">
      <t>リツ</t>
    </rPh>
    <rPh sb="190" eb="192">
      <t>カイゼン</t>
    </rPh>
    <rPh sb="192" eb="194">
      <t>ケイコウ</t>
    </rPh>
    <rPh sb="206" eb="207">
      <t>ワ</t>
    </rPh>
    <rPh sb="208" eb="209">
      <t>コ</t>
    </rPh>
    <rPh sb="213" eb="215">
      <t>ジョウキョウ</t>
    </rPh>
    <rPh sb="216" eb="218">
      <t>コウリョ</t>
    </rPh>
    <rPh sb="301" eb="303">
      <t>トクテイ</t>
    </rPh>
    <rPh sb="303" eb="305">
      <t>カンキョウ</t>
    </rPh>
    <rPh sb="305" eb="307">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</si>
</sst>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95168"/>
        <c:axId val="96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96295168"/>
        <c:axId val="96305536"/>
      </c:lineChart>
      <c:dateAx>
        <c:axId val="96295168"/>
        <c:scaling>
          <c:orientation val="minMax"/>
        </c:scaling>
        <c:delete val="1"/>
        <c:axPos val="b"/>
        <c:numFmt formatCode="ge" sourceLinked="1"/>
        <c:majorTickMark val="none"/>
        <c:minorTickMark val="none"/>
        <c:tickLblPos val="none"/>
        <c:crossAx val="96305536"/>
        <c:crosses val="autoZero"/>
        <c:auto val="1"/>
        <c:lblOffset val="100"/>
        <c:baseTimeUnit val="years"/>
      </c:dateAx>
      <c:valAx>
        <c:axId val="96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74848"/>
        <c:axId val="97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96574848"/>
        <c:axId val="97715712"/>
      </c:lineChart>
      <c:dateAx>
        <c:axId val="96574848"/>
        <c:scaling>
          <c:orientation val="minMax"/>
        </c:scaling>
        <c:delete val="1"/>
        <c:axPos val="b"/>
        <c:numFmt formatCode="ge" sourceLinked="1"/>
        <c:majorTickMark val="none"/>
        <c:minorTickMark val="none"/>
        <c:tickLblPos val="none"/>
        <c:crossAx val="97715712"/>
        <c:crosses val="autoZero"/>
        <c:auto val="1"/>
        <c:lblOffset val="100"/>
        <c:baseTimeUnit val="years"/>
      </c:dateAx>
      <c:valAx>
        <c:axId val="97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73.489999999999995</c:v>
                </c:pt>
                <c:pt idx="1">
                  <c:v>82.58</c:v>
                </c:pt>
                <c:pt idx="2">
                  <c:v>82.02</c:v>
                </c:pt>
                <c:pt idx="3">
                  <c:v>85.12</c:v>
                </c:pt>
                <c:pt idx="4">
                  <c:v>84.93</c:v>
                </c:pt>
              </c:numCache>
            </c:numRef>
          </c:val>
        </c:ser>
        <c:dLbls>
          <c:showLegendKey val="0"/>
          <c:showVal val="0"/>
          <c:showCatName val="0"/>
          <c:showSerName val="0"/>
          <c:showPercent val="0"/>
          <c:showBubbleSize val="0"/>
        </c:dLbls>
        <c:gapWidth val="150"/>
        <c:axId val="97729536"/>
        <c:axId val="977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97729536"/>
        <c:axId val="97752192"/>
      </c:lineChart>
      <c:dateAx>
        <c:axId val="97729536"/>
        <c:scaling>
          <c:orientation val="minMax"/>
        </c:scaling>
        <c:delete val="1"/>
        <c:axPos val="b"/>
        <c:numFmt formatCode="ge" sourceLinked="1"/>
        <c:majorTickMark val="none"/>
        <c:minorTickMark val="none"/>
        <c:tickLblPos val="none"/>
        <c:crossAx val="97752192"/>
        <c:crosses val="autoZero"/>
        <c:auto val="1"/>
        <c:lblOffset val="100"/>
        <c:baseTimeUnit val="years"/>
      </c:dateAx>
      <c:valAx>
        <c:axId val="97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67.09</c:v>
                </c:pt>
                <c:pt idx="1">
                  <c:v>80.540000000000006</c:v>
                </c:pt>
                <c:pt idx="2">
                  <c:v>79.38</c:v>
                </c:pt>
                <c:pt idx="3">
                  <c:v>80.319999999999993</c:v>
                </c:pt>
                <c:pt idx="4">
                  <c:v>80.28</c:v>
                </c:pt>
              </c:numCache>
            </c:numRef>
          </c:val>
        </c:ser>
        <c:dLbls>
          <c:showLegendKey val="0"/>
          <c:showVal val="0"/>
          <c:showCatName val="0"/>
          <c:showSerName val="0"/>
          <c:showPercent val="0"/>
          <c:showBubbleSize val="0"/>
        </c:dLbls>
        <c:gapWidth val="150"/>
        <c:axId val="96327552"/>
        <c:axId val="96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27552"/>
        <c:axId val="96149504"/>
      </c:lineChart>
      <c:dateAx>
        <c:axId val="96327552"/>
        <c:scaling>
          <c:orientation val="minMax"/>
        </c:scaling>
        <c:delete val="1"/>
        <c:axPos val="b"/>
        <c:numFmt formatCode="ge" sourceLinked="1"/>
        <c:majorTickMark val="none"/>
        <c:minorTickMark val="none"/>
        <c:tickLblPos val="none"/>
        <c:crossAx val="96149504"/>
        <c:crosses val="autoZero"/>
        <c:auto val="1"/>
        <c:lblOffset val="100"/>
        <c:baseTimeUnit val="years"/>
      </c:dateAx>
      <c:valAx>
        <c:axId val="96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83808"/>
        <c:axId val="96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83808"/>
        <c:axId val="96185728"/>
      </c:lineChart>
      <c:dateAx>
        <c:axId val="96183808"/>
        <c:scaling>
          <c:orientation val="minMax"/>
        </c:scaling>
        <c:delete val="1"/>
        <c:axPos val="b"/>
        <c:numFmt formatCode="ge" sourceLinked="1"/>
        <c:majorTickMark val="none"/>
        <c:minorTickMark val="none"/>
        <c:tickLblPos val="none"/>
        <c:crossAx val="96185728"/>
        <c:crosses val="autoZero"/>
        <c:auto val="1"/>
        <c:lblOffset val="100"/>
        <c:baseTimeUnit val="years"/>
      </c:dateAx>
      <c:valAx>
        <c:axId val="96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57984"/>
        <c:axId val="976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57984"/>
        <c:axId val="97659904"/>
      </c:lineChart>
      <c:dateAx>
        <c:axId val="97657984"/>
        <c:scaling>
          <c:orientation val="minMax"/>
        </c:scaling>
        <c:delete val="1"/>
        <c:axPos val="b"/>
        <c:numFmt formatCode="ge" sourceLinked="1"/>
        <c:majorTickMark val="none"/>
        <c:minorTickMark val="none"/>
        <c:tickLblPos val="none"/>
        <c:crossAx val="97659904"/>
        <c:crosses val="autoZero"/>
        <c:auto val="1"/>
        <c:lblOffset val="100"/>
        <c:baseTimeUnit val="years"/>
      </c:dateAx>
      <c:valAx>
        <c:axId val="976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07136"/>
        <c:axId val="97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07136"/>
        <c:axId val="97709056"/>
      </c:lineChart>
      <c:dateAx>
        <c:axId val="97707136"/>
        <c:scaling>
          <c:orientation val="minMax"/>
        </c:scaling>
        <c:delete val="1"/>
        <c:axPos val="b"/>
        <c:numFmt formatCode="ge" sourceLinked="1"/>
        <c:majorTickMark val="none"/>
        <c:minorTickMark val="none"/>
        <c:tickLblPos val="none"/>
        <c:crossAx val="97709056"/>
        <c:crosses val="autoZero"/>
        <c:auto val="1"/>
        <c:lblOffset val="100"/>
        <c:baseTimeUnit val="years"/>
      </c:dateAx>
      <c:valAx>
        <c:axId val="97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8128"/>
        <c:axId val="963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8128"/>
        <c:axId val="96370048"/>
      </c:lineChart>
      <c:dateAx>
        <c:axId val="96368128"/>
        <c:scaling>
          <c:orientation val="minMax"/>
        </c:scaling>
        <c:delete val="1"/>
        <c:axPos val="b"/>
        <c:numFmt formatCode="ge" sourceLinked="1"/>
        <c:majorTickMark val="none"/>
        <c:minorTickMark val="none"/>
        <c:tickLblPos val="none"/>
        <c:crossAx val="96370048"/>
        <c:crosses val="autoZero"/>
        <c:auto val="1"/>
        <c:lblOffset val="100"/>
        <c:baseTimeUnit val="years"/>
      </c:dateAx>
      <c:valAx>
        <c:axId val="963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1140.79</c:v>
                </c:pt>
                <c:pt idx="1">
                  <c:v>520.45000000000005</c:v>
                </c:pt>
                <c:pt idx="2">
                  <c:v>456.33</c:v>
                </c:pt>
                <c:pt idx="3">
                  <c:v>421.59</c:v>
                </c:pt>
                <c:pt idx="4">
                  <c:v>443.1</c:v>
                </c:pt>
              </c:numCache>
            </c:numRef>
          </c:val>
        </c:ser>
        <c:dLbls>
          <c:showLegendKey val="0"/>
          <c:showVal val="0"/>
          <c:showCatName val="0"/>
          <c:showSerName val="0"/>
          <c:showPercent val="0"/>
          <c:showBubbleSize val="0"/>
        </c:dLbls>
        <c:gapWidth val="150"/>
        <c:axId val="96425088"/>
        <c:axId val="964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96425088"/>
        <c:axId val="96427008"/>
      </c:lineChart>
      <c:dateAx>
        <c:axId val="96425088"/>
        <c:scaling>
          <c:orientation val="minMax"/>
        </c:scaling>
        <c:delete val="1"/>
        <c:axPos val="b"/>
        <c:numFmt formatCode="ge" sourceLinked="1"/>
        <c:majorTickMark val="none"/>
        <c:minorTickMark val="none"/>
        <c:tickLblPos val="none"/>
        <c:crossAx val="96427008"/>
        <c:crosses val="autoZero"/>
        <c:auto val="1"/>
        <c:lblOffset val="100"/>
        <c:baseTimeUnit val="years"/>
      </c:dateAx>
      <c:valAx>
        <c:axId val="964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59.53</c:v>
                </c:pt>
                <c:pt idx="1">
                  <c:v>79.5</c:v>
                </c:pt>
                <c:pt idx="2">
                  <c:v>77.34</c:v>
                </c:pt>
                <c:pt idx="3">
                  <c:v>78.09</c:v>
                </c:pt>
                <c:pt idx="4">
                  <c:v>75.97</c:v>
                </c:pt>
              </c:numCache>
            </c:numRef>
          </c:val>
        </c:ser>
        <c:dLbls>
          <c:showLegendKey val="0"/>
          <c:showVal val="0"/>
          <c:showCatName val="0"/>
          <c:showSerName val="0"/>
          <c:showPercent val="0"/>
          <c:showBubbleSize val="0"/>
        </c:dLbls>
        <c:gapWidth val="150"/>
        <c:axId val="96457472"/>
        <c:axId val="964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96457472"/>
        <c:axId val="96459392"/>
      </c:lineChart>
      <c:dateAx>
        <c:axId val="96457472"/>
        <c:scaling>
          <c:orientation val="minMax"/>
        </c:scaling>
        <c:delete val="1"/>
        <c:axPos val="b"/>
        <c:numFmt formatCode="ge" sourceLinked="1"/>
        <c:majorTickMark val="none"/>
        <c:minorTickMark val="none"/>
        <c:tickLblPos val="none"/>
        <c:crossAx val="96459392"/>
        <c:crosses val="autoZero"/>
        <c:auto val="1"/>
        <c:lblOffset val="100"/>
        <c:baseTimeUnit val="years"/>
      </c:dateAx>
      <c:valAx>
        <c:axId val="964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171.32</c:v>
                </c:pt>
                <c:pt idx="1">
                  <c:v>158.01</c:v>
                </c:pt>
                <c:pt idx="2">
                  <c:v>158.96</c:v>
                </c:pt>
                <c:pt idx="3">
                  <c:v>159.09</c:v>
                </c:pt>
                <c:pt idx="4">
                  <c:v>160.01</c:v>
                </c:pt>
              </c:numCache>
            </c:numRef>
          </c:val>
        </c:ser>
        <c:dLbls>
          <c:showLegendKey val="0"/>
          <c:showVal val="0"/>
          <c:showCatName val="0"/>
          <c:showSerName val="0"/>
          <c:showPercent val="0"/>
          <c:showBubbleSize val="0"/>
        </c:dLbls>
        <c:gapWidth val="150"/>
        <c:axId val="96559104"/>
        <c:axId val="96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96559104"/>
        <c:axId val="96561024"/>
      </c:lineChart>
      <c:dateAx>
        <c:axId val="96559104"/>
        <c:scaling>
          <c:orientation val="minMax"/>
        </c:scaling>
        <c:delete val="1"/>
        <c:axPos val="b"/>
        <c:numFmt formatCode="ge" sourceLinked="1"/>
        <c:majorTickMark val="none"/>
        <c:minorTickMark val="none"/>
        <c:tickLblPos val="none"/>
        <c:crossAx val="96561024"/>
        <c:crosses val="autoZero"/>
        <c:auto val="1"/>
        <c:lblOffset val="100"/>
        <c:baseTimeUnit val="years"/>
      </c:dateAx>
      <c:valAx>
        <c:axId val="965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64721</v>
      </c>
      <c r="AM8" s="64"/>
      <c r="AN8" s="64"/>
      <c r="AO8" s="64"/>
      <c r="AP8" s="64"/>
      <c r="AQ8" s="64"/>
      <c r="AR8" s="64"/>
      <c r="AS8" s="64"/>
      <c r="AT8" s="63">
        <f>データ!S6</f>
        <v>191.12</v>
      </c>
      <c r="AU8" s="63"/>
      <c r="AV8" s="63"/>
      <c r="AW8" s="63"/>
      <c r="AX8" s="63"/>
      <c r="AY8" s="63"/>
      <c r="AZ8" s="63"/>
      <c r="BA8" s="63"/>
      <c r="BB8" s="63">
        <f>データ!T6</f>
        <v>338.64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7.55</v>
      </c>
      <c r="Q10" s="63"/>
      <c r="R10" s="63"/>
      <c r="S10" s="63"/>
      <c r="T10" s="63"/>
      <c r="U10" s="63"/>
      <c r="V10" s="63"/>
      <c r="W10" s="63">
        <f>データ!P6</f>
        <v>89.66</v>
      </c>
      <c r="X10" s="63"/>
      <c r="Y10" s="63"/>
      <c r="Z10" s="63"/>
      <c r="AA10" s="63"/>
      <c r="AB10" s="63"/>
      <c r="AC10" s="63"/>
      <c r="AD10" s="64">
        <f>データ!Q6</f>
        <v>1728</v>
      </c>
      <c r="AE10" s="64"/>
      <c r="AF10" s="64"/>
      <c r="AG10" s="64"/>
      <c r="AH10" s="64"/>
      <c r="AI10" s="64"/>
      <c r="AJ10" s="64"/>
      <c r="AK10" s="2"/>
      <c r="AL10" s="64">
        <f>データ!U6</f>
        <v>4858</v>
      </c>
      <c r="AM10" s="64"/>
      <c r="AN10" s="64"/>
      <c r="AO10" s="64"/>
      <c r="AP10" s="64"/>
      <c r="AQ10" s="64"/>
      <c r="AR10" s="64"/>
      <c r="AS10" s="64"/>
      <c r="AT10" s="63">
        <f>データ!V6</f>
        <v>1.1599999999999999</v>
      </c>
      <c r="AU10" s="63"/>
      <c r="AV10" s="63"/>
      <c r="AW10" s="63"/>
      <c r="AX10" s="63"/>
      <c r="AY10" s="63"/>
      <c r="AZ10" s="63"/>
      <c r="BA10" s="63"/>
      <c r="BB10" s="63">
        <f>データ!W6</f>
        <v>4187.93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232319</v>
      </c>
      <c r="D6" s="31">
        <f t="shared" si="3"/>
        <v>47</v>
      </c>
      <c r="E6" s="31">
        <f t="shared" si="3"/>
        <v>17</v>
      </c>
      <c r="F6" s="31">
        <f t="shared" si="3"/>
        <v>4</v>
      </c>
      <c r="G6" s="31">
        <f t="shared" si="3"/>
        <v>0</v>
      </c>
      <c r="H6" s="31" t="str">
        <f t="shared" si="3"/>
        <v>愛知県　田原市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7.55</v>
      </c>
      <c r="P6" s="32">
        <f t="shared" si="3"/>
        <v>89.66</v>
      </c>
      <c r="Q6" s="32">
        <f t="shared" si="3"/>
        <v>1728</v>
      </c>
      <c r="R6" s="32">
        <f t="shared" si="3"/>
        <v>64721</v>
      </c>
      <c r="S6" s="32">
        <f t="shared" si="3"/>
        <v>191.12</v>
      </c>
      <c r="T6" s="32">
        <f t="shared" si="3"/>
        <v>338.64</v>
      </c>
      <c r="U6" s="32">
        <f t="shared" si="3"/>
        <v>4858</v>
      </c>
      <c r="V6" s="32">
        <f t="shared" si="3"/>
        <v>1.1599999999999999</v>
      </c>
      <c r="W6" s="32">
        <f t="shared" si="3"/>
        <v>4187.93</v>
      </c>
      <c r="X6" s="33">
        <f>IF(X7="",NA(),X7)</f>
        <v>67.09</v>
      </c>
      <c r="Y6" s="33">
        <f t="shared" ref="Y6:AG6" si="4">IF(Y7="",NA(),Y7)</f>
        <v>80.540000000000006</v>
      </c>
      <c r="Z6" s="33">
        <f t="shared" si="4"/>
        <v>79.38</v>
      </c>
      <c r="AA6" s="33">
        <f t="shared" si="4"/>
        <v>80.319999999999993</v>
      </c>
      <c r="AB6" s="33">
        <f t="shared" si="4"/>
        <v>80.28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1140.79</v>
      </c>
      <c r="BF6" s="33">
        <f t="shared" ref="BF6:BN6" si="7">IF(BF7="",NA(),BF7)</f>
        <v>520.45000000000005</v>
      </c>
      <c r="BG6" s="33">
        <f t="shared" si="7"/>
        <v>456.33</v>
      </c>
      <c r="BH6" s="33">
        <f t="shared" si="7"/>
        <v>421.59</v>
      </c>
      <c r="BI6" s="33">
        <f t="shared" si="7"/>
        <v>443.1</v>
      </c>
      <c r="BJ6" s="33">
        <f t="shared" si="7"/>
        <v>1868.17</v>
      </c>
      <c r="BK6" s="33">
        <f t="shared" si="7"/>
        <v>1835.56</v>
      </c>
      <c r="BL6" s="33">
        <f t="shared" si="7"/>
        <v>1716.82</v>
      </c>
      <c r="BM6" s="33">
        <f t="shared" si="7"/>
        <v>1554.05</v>
      </c>
      <c r="BN6" s="33">
        <f t="shared" si="7"/>
        <v>1436</v>
      </c>
      <c r="BO6" s="32" t="str">
        <f>IF(BO7="","",IF(BO7="-","【-】","【"&amp;SUBSTITUTE(TEXT(BO7,"#,##0.00"),"-","△")&amp;"】"))</f>
        <v>【1,479.31】</v>
      </c>
      <c r="BP6" s="33">
        <f>IF(BP7="",NA(),BP7)</f>
        <v>59.53</v>
      </c>
      <c r="BQ6" s="33">
        <f t="shared" ref="BQ6:BY6" si="8">IF(BQ7="",NA(),BQ7)</f>
        <v>79.5</v>
      </c>
      <c r="BR6" s="33">
        <f t="shared" si="8"/>
        <v>77.34</v>
      </c>
      <c r="BS6" s="33">
        <f t="shared" si="8"/>
        <v>78.09</v>
      </c>
      <c r="BT6" s="33">
        <f t="shared" si="8"/>
        <v>75.97</v>
      </c>
      <c r="BU6" s="33">
        <f t="shared" si="8"/>
        <v>55.15</v>
      </c>
      <c r="BV6" s="33">
        <f t="shared" si="8"/>
        <v>52.89</v>
      </c>
      <c r="BW6" s="33">
        <f t="shared" si="8"/>
        <v>51.73</v>
      </c>
      <c r="BX6" s="33">
        <f t="shared" si="8"/>
        <v>53.01</v>
      </c>
      <c r="BY6" s="33">
        <f t="shared" si="8"/>
        <v>66.56</v>
      </c>
      <c r="BZ6" s="32" t="str">
        <f>IF(BZ7="","",IF(BZ7="-","【-】","【"&amp;SUBSTITUTE(TEXT(BZ7,"#,##0.00"),"-","△")&amp;"】"))</f>
        <v>【63.50】</v>
      </c>
      <c r="CA6" s="33">
        <f>IF(CA7="",NA(),CA7)</f>
        <v>171.32</v>
      </c>
      <c r="CB6" s="33">
        <f t="shared" ref="CB6:CJ6" si="9">IF(CB7="",NA(),CB7)</f>
        <v>158.01</v>
      </c>
      <c r="CC6" s="33">
        <f t="shared" si="9"/>
        <v>158.96</v>
      </c>
      <c r="CD6" s="33">
        <f t="shared" si="9"/>
        <v>159.09</v>
      </c>
      <c r="CE6" s="33">
        <f t="shared" si="9"/>
        <v>160.01</v>
      </c>
      <c r="CF6" s="33">
        <f t="shared" si="9"/>
        <v>283.05</v>
      </c>
      <c r="CG6" s="33">
        <f t="shared" si="9"/>
        <v>300.52</v>
      </c>
      <c r="CH6" s="33">
        <f t="shared" si="9"/>
        <v>310.47000000000003</v>
      </c>
      <c r="CI6" s="33">
        <f t="shared" si="9"/>
        <v>299.39</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73.489999999999995</v>
      </c>
      <c r="CX6" s="33">
        <f t="shared" ref="CX6:DF6" si="11">IF(CX7="",NA(),CX7)</f>
        <v>82.58</v>
      </c>
      <c r="CY6" s="33">
        <f t="shared" si="11"/>
        <v>82.02</v>
      </c>
      <c r="CZ6" s="33">
        <f t="shared" si="11"/>
        <v>85.12</v>
      </c>
      <c r="DA6" s="33">
        <f t="shared" si="11"/>
        <v>84.93</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232319</v>
      </c>
      <c r="D7" s="35">
        <v>47</v>
      </c>
      <c r="E7" s="35">
        <v>17</v>
      </c>
      <c r="F7" s="35">
        <v>4</v>
      </c>
      <c r="G7" s="35">
        <v>0</v>
      </c>
      <c r="H7" s="35" t="s">
        <v>95</v>
      </c>
      <c r="I7" s="35" t="s">
        <v>96</v>
      </c>
      <c r="J7" s="35" t="s">
        <v>97</v>
      </c>
      <c r="K7" s="35" t="s">
        <v>98</v>
      </c>
      <c r="L7" s="35" t="s">
        <v>99</v>
      </c>
      <c r="M7" s="36" t="s">
        <v>100</v>
      </c>
      <c r="N7" s="36" t="s">
        <v>101</v>
      </c>
      <c r="O7" s="36">
        <v>7.55</v>
      </c>
      <c r="P7" s="36">
        <v>89.66</v>
      </c>
      <c r="Q7" s="36">
        <v>1728</v>
      </c>
      <c r="R7" s="36">
        <v>64721</v>
      </c>
      <c r="S7" s="36">
        <v>191.12</v>
      </c>
      <c r="T7" s="36">
        <v>338.64</v>
      </c>
      <c r="U7" s="36">
        <v>4858</v>
      </c>
      <c r="V7" s="36">
        <v>1.1599999999999999</v>
      </c>
      <c r="W7" s="36">
        <v>4187.93</v>
      </c>
      <c r="X7" s="36">
        <v>67.09</v>
      </c>
      <c r="Y7" s="36">
        <v>80.540000000000006</v>
      </c>
      <c r="Z7" s="36">
        <v>79.38</v>
      </c>
      <c r="AA7" s="36">
        <v>80.319999999999993</v>
      </c>
      <c r="AB7" s="36">
        <v>80.28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1140.79</v>
      </c>
      <c r="BF7" s="36">
        <v>520.45000000000005</v>
      </c>
      <c r="BG7" s="36">
        <v>456.33</v>
      </c>
      <c r="BH7" s="36">
        <v>421.59</v>
      </c>
      <c r="BI7" s="36">
        <v>443.1</v>
      </c>
      <c r="BJ7" s="36">
        <v>1868.17</v>
      </c>
      <c r="BK7" s="36">
        <v>1835.56</v>
      </c>
      <c r="BL7" s="36">
        <v>1716.82</v>
      </c>
      <c r="BM7" s="36">
        <v>1554.05</v>
      </c>
      <c r="BN7" s="36">
        <v>1436</v>
      </c>
      <c r="BO7" s="36">
        <v>1479.31</v>
      </c>
      <c r="BP7" s="36">
        <v>59.53</v>
      </c>
      <c r="BQ7" s="36">
        <v>79.5</v>
      </c>
      <c r="BR7" s="36">
        <v>77.34</v>
      </c>
      <c r="BS7" s="36">
        <v>78.09</v>
      </c>
      <c r="BT7" s="36">
        <v>75.97</v>
      </c>
      <c r="BU7" s="36">
        <v>55.15</v>
      </c>
      <c r="BV7" s="36">
        <v>52.89</v>
      </c>
      <c r="BW7" s="36">
        <v>51.73</v>
      </c>
      <c r="BX7" s="36">
        <v>53.01</v>
      </c>
      <c r="BY7" s="36">
        <v>66.56</v>
      </c>
      <c r="BZ7" s="36">
        <v>63.5</v>
      </c>
      <c r="CA7" s="36">
        <v>171.32</v>
      </c>
      <c r="CB7" s="36">
        <v>158.01</v>
      </c>
      <c r="CC7" s="36">
        <v>158.96</v>
      </c>
      <c r="CD7" s="36">
        <v>159.09</v>
      </c>
      <c r="CE7" s="36">
        <v>160.01</v>
      </c>
      <c r="CF7" s="36">
        <v>283.05</v>
      </c>
      <c r="CG7" s="36">
        <v>300.52</v>
      </c>
      <c r="CH7" s="36">
        <v>310.47000000000003</v>
      </c>
      <c r="CI7" s="36">
        <v>299.39</v>
      </c>
      <c r="CJ7" s="36">
        <v>244.29</v>
      </c>
      <c r="CK7" s="36">
        <v>253.12</v>
      </c>
      <c r="CL7" s="36" t="s">
        <v>100</v>
      </c>
      <c r="CM7" s="36" t="s">
        <v>100</v>
      </c>
      <c r="CN7" s="36" t="s">
        <v>100</v>
      </c>
      <c r="CO7" s="36" t="s">
        <v>100</v>
      </c>
      <c r="CP7" s="36" t="s">
        <v>100</v>
      </c>
      <c r="CQ7" s="36">
        <v>36.18</v>
      </c>
      <c r="CR7" s="36">
        <v>36.799999999999997</v>
      </c>
      <c r="CS7" s="36">
        <v>36.67</v>
      </c>
      <c r="CT7" s="36">
        <v>36.200000000000003</v>
      </c>
      <c r="CU7" s="36">
        <v>43.58</v>
      </c>
      <c r="CV7" s="36">
        <v>41.06</v>
      </c>
      <c r="CW7" s="36">
        <v>73.489999999999995</v>
      </c>
      <c r="CX7" s="36">
        <v>82.58</v>
      </c>
      <c r="CY7" s="36">
        <v>82.02</v>
      </c>
      <c r="CZ7" s="36">
        <v>85.12</v>
      </c>
      <c r="DA7" s="36">
        <v>84.93</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2016-02-25T04:08:06Z</cp:lastPrinted>
  <dcterms:created xsi:type="dcterms:W3CDTF">2016-02-03T09:04:27Z</dcterms:created>
  <dcterms:modified xsi:type="dcterms:W3CDTF">2016-02-25T04:08:09Z</dcterms:modified>
  <cp:category/>
</cp:coreProperties>
</file>