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15105" yWindow="2655" windowWidth="5400" windowHeight="267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Z10" i="4" s="1"/>
  <c r="O6" i="5"/>
  <c r="N6" i="5"/>
  <c r="M6" i="5"/>
  <c r="B10" i="4" s="1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R10" i="4"/>
  <c r="J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<sst xmlns="http://schemas.openxmlformats.org/spreadsheetml/2006/main" count="217" uniqueCount="107">
  <si>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</si>
  <si>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</si>
  <si>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</si>
  <si>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</si>
  <si>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</si>
  <si>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</si>
  <si>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</si>
  <si>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</si>
  <si>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</si>
  <si>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</si>
  <si>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</si>
  <si>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</si>
  <si>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</si>
  <si>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</si>
  <si>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</si>
  <si>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</si>
  <si>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</si>
  <si>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</si>
  <si>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</si>
  <si>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</si>
  <si>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</si>
  <si>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</si>
  <si>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</si>
  <si>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</si>
  <si>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</si>
  <si>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</si>
  <si>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</si>
  <si>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</si>
  <si>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</si>
  <si>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</si>
  <si>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</si>
  <si>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</si>
  <si>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</si>
  <si>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</si>
  <si>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</si>
  <si>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</si>
  <si>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</si>
  <si>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</si>
  <si>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</si>
  <si>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</si>
  <si>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</si>
  <si>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</si>
  <si>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</si>
  <si>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</si>
  <si>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</si>
  <si>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</si>
  <si>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</si>
  <si>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</si>
  <si>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</si>
  <si>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</si>
  <si>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</si>
  <si>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</si>
  <si>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</si>
  <si>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</si>
  <si>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</si>
  <si>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</si>
  <si>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</si>
  <si>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</si>
  <si>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</si>
  <si>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</si>
  <si>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</si>
  <si>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</si>
  <si>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</si>
  <si>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</si>
  <si>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</si>
  <si>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</si>
  <si>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</si>
  <si>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</si>
  <si>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</si>
  <si>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</si>
  <si>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</si>
  <si>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</si>
  <si>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</si>
  <si>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</si>
  <si>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</si>
  <si>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</si>
  <si>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</si>
  <si>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</si>
  <si>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</si>
  <si>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</si>
  <si>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</si>
  <si>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</si>
  <si>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</si>
  <si>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</si>
  <si>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</si>
  <si>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</si>
  <si>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</si>
  <si>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</si>
  <si>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</si>
  <si>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</si>
  <si>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</si>
  <si>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</si>
  <si>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</si>
  <si>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あま市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</si>
  <si>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</si>
  <si>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</si>
  <si>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</si>
  <si>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</si>
  <si>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</si>
  <si>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</si>
  <si>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</si>
  <si>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</si>
  <si>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</si>
  <si>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</si>
  <si>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経常収支比率は、美和町と七宝町の水道事業が統合し、経営の効率化が図られた結果、平成23年度には100%を超え、平成26年度には類似団体平均値を上回りました。
　累積欠損金は、平成24年度で解消されましたが、給水収益は減少傾向にあるため、引き続き経営の効率化を追求する必要があります。
　流動比率は、毎年度概ね高い数値を示していますが、将来老朽管や設備の更新に多額のキャッシュ・アウトが予想されるため、楽観はできません。
　企業債残高対給水収益比率は、毎年度類似団体平均値を大きく下回っていますが、上記のとおり、将来更新需要が増加していくことが予想されるため、今後上昇していく可能性があります。
　料金回収率は、会計制度改定後の平成26年度は長期前受金戻入を計上した影響で100%を超えたものの、それ以前は100%を下回っており、今後料金改定を視野に入れた料金収入の確保が必要になります。
　給水原価は、毎年度類似団体平均値を下回っており、効率的な事業運営がなされていると言えます。
　施設利用率は、事業統合に伴う変更認可後の平成24年度以降は約80%であり、効率的な施設利用がされていると言えます。
　有収率は、毎年度類似団体平均値を上回っているものの、年々下降しており、配水管の老朽化による漏水量の増加が懸念されます。</t>
    <rPh sb="1" eb="3">
      <t>ケイジョウ</t>
    </rPh>
    <rPh sb="3" eb="5">
      <t>シュウシ</t>
    </rPh>
    <rPh sb="5" eb="7">
      <t>ヒリツ</t>
    </rPh>
    <rPh sb="9" eb="11">
      <t>ミワ</t>
    </rPh>
    <rPh sb="11" eb="12">
      <t>チョウ</t>
    </rPh>
    <rPh sb="13" eb="16">
      <t>シッポウチョウ</t>
    </rPh>
    <rPh sb="17" eb="19">
      <t>スイドウ</t>
    </rPh>
    <rPh sb="19" eb="21">
      <t>ジギョウ</t>
    </rPh>
    <rPh sb="22" eb="24">
      <t>トウゴウ</t>
    </rPh>
    <rPh sb="26" eb="28">
      <t>ケイエイ</t>
    </rPh>
    <rPh sb="29" eb="32">
      <t>コウリツカ</t>
    </rPh>
    <rPh sb="33" eb="34">
      <t>ハカ</t>
    </rPh>
    <rPh sb="37" eb="39">
      <t>ケッカ</t>
    </rPh>
    <rPh sb="40" eb="42">
      <t>ヘイセイ</t>
    </rPh>
    <rPh sb="44" eb="45">
      <t>ネン</t>
    </rPh>
    <rPh sb="45" eb="46">
      <t>ド</t>
    </rPh>
    <rPh sb="53" eb="54">
      <t>コ</t>
    </rPh>
    <rPh sb="56" eb="58">
      <t>ヘイセイ</t>
    </rPh>
    <rPh sb="60" eb="61">
      <t>ネン</t>
    </rPh>
    <rPh sb="61" eb="62">
      <t>ド</t>
    </rPh>
    <rPh sb="64" eb="66">
      <t>ルイジ</t>
    </rPh>
    <rPh sb="66" eb="68">
      <t>ダンタイ</t>
    </rPh>
    <rPh sb="68" eb="71">
      <t>ヘイキンチ</t>
    </rPh>
    <rPh sb="72" eb="74">
      <t>ウワマワ</t>
    </rPh>
    <rPh sb="81" eb="83">
      <t>ルイセキ</t>
    </rPh>
    <rPh sb="83" eb="86">
      <t>ケッソンキン</t>
    </rPh>
    <rPh sb="88" eb="90">
      <t>ヘイセイ</t>
    </rPh>
    <rPh sb="92" eb="93">
      <t>ネン</t>
    </rPh>
    <rPh sb="93" eb="94">
      <t>ド</t>
    </rPh>
    <rPh sb="95" eb="97">
      <t>カイショウ</t>
    </rPh>
    <rPh sb="104" eb="106">
      <t>キュウスイ</t>
    </rPh>
    <rPh sb="106" eb="108">
      <t>シュウエキ</t>
    </rPh>
    <rPh sb="109" eb="111">
      <t>ゲンショウ</t>
    </rPh>
    <rPh sb="111" eb="113">
      <t>ケイコウ</t>
    </rPh>
    <rPh sb="119" eb="120">
      <t>ヒ</t>
    </rPh>
    <rPh sb="121" eb="122">
      <t>ツヅ</t>
    </rPh>
    <rPh sb="123" eb="125">
      <t>ケイエイ</t>
    </rPh>
    <rPh sb="130" eb="132">
      <t>ツイキュウ</t>
    </rPh>
    <rPh sb="134" eb="136">
      <t>ヒツヨウ</t>
    </rPh>
    <rPh sb="144" eb="146">
      <t>リュウドウ</t>
    </rPh>
    <rPh sb="146" eb="148">
      <t>ヒリツ</t>
    </rPh>
    <rPh sb="150" eb="153">
      <t>マイネンド</t>
    </rPh>
    <rPh sb="153" eb="154">
      <t>オオム</t>
    </rPh>
    <rPh sb="155" eb="156">
      <t>タカ</t>
    </rPh>
    <rPh sb="157" eb="159">
      <t>スウチ</t>
    </rPh>
    <rPh sb="160" eb="161">
      <t>シメ</t>
    </rPh>
    <rPh sb="168" eb="170">
      <t>ショウライ</t>
    </rPh>
    <rPh sb="170" eb="172">
      <t>ロウキュウ</t>
    </rPh>
    <rPh sb="172" eb="173">
      <t>カン</t>
    </rPh>
    <rPh sb="174" eb="176">
      <t>セツビ</t>
    </rPh>
    <rPh sb="177" eb="179">
      <t>コウシン</t>
    </rPh>
    <rPh sb="180" eb="182">
      <t>タガク</t>
    </rPh>
    <rPh sb="193" eb="195">
      <t>ヨソウ</t>
    </rPh>
    <rPh sb="201" eb="203">
      <t>ラッカン</t>
    </rPh>
    <rPh sb="212" eb="214">
      <t>キギョウ</t>
    </rPh>
    <rPh sb="214" eb="215">
      <t>サイ</t>
    </rPh>
    <rPh sb="215" eb="217">
      <t>ザンダカ</t>
    </rPh>
    <rPh sb="217" eb="218">
      <t>タイ</t>
    </rPh>
    <rPh sb="218" eb="220">
      <t>キュウスイ</t>
    </rPh>
    <rPh sb="220" eb="222">
      <t>シュウエキ</t>
    </rPh>
    <rPh sb="222" eb="224">
      <t>ヒリツ</t>
    </rPh>
    <rPh sb="226" eb="229">
      <t>マイネンド</t>
    </rPh>
    <rPh sb="229" eb="231">
      <t>ルイジ</t>
    </rPh>
    <rPh sb="231" eb="233">
      <t>ダンタイ</t>
    </rPh>
    <rPh sb="233" eb="236">
      <t>ヘイキンチ</t>
    </rPh>
    <rPh sb="237" eb="238">
      <t>オオ</t>
    </rPh>
    <rPh sb="240" eb="242">
      <t>シタマワ</t>
    </rPh>
    <rPh sb="249" eb="251">
      <t>ジョウキ</t>
    </rPh>
    <rPh sb="256" eb="258">
      <t>ショウライ</t>
    </rPh>
    <rPh sb="258" eb="260">
      <t>コウシン</t>
    </rPh>
    <rPh sb="260" eb="262">
      <t>ジュヨウ</t>
    </rPh>
    <rPh sb="263" eb="265">
      <t>ゾウカ</t>
    </rPh>
    <rPh sb="272" eb="274">
      <t>ヨソウ</t>
    </rPh>
    <rPh sb="280" eb="282">
      <t>コンゴ</t>
    </rPh>
    <rPh sb="282" eb="284">
      <t>ジョウショウ</t>
    </rPh>
    <rPh sb="288" eb="291">
      <t>カノウセイ</t>
    </rPh>
    <rPh sb="299" eb="301">
      <t>リョウキン</t>
    </rPh>
    <rPh sb="301" eb="303">
      <t>カイシュウ</t>
    </rPh>
    <rPh sb="303" eb="304">
      <t>リツ</t>
    </rPh>
    <rPh sb="306" eb="308">
      <t>カイケイ</t>
    </rPh>
    <rPh sb="308" eb="310">
      <t>セイド</t>
    </rPh>
    <rPh sb="310" eb="312">
      <t>カイテイ</t>
    </rPh>
    <rPh sb="312" eb="313">
      <t>ゴ</t>
    </rPh>
    <rPh sb="314" eb="316">
      <t>ヘイセイ</t>
    </rPh>
    <rPh sb="318" eb="319">
      <t>ネン</t>
    </rPh>
    <rPh sb="319" eb="320">
      <t>ド</t>
    </rPh>
    <rPh sb="321" eb="323">
      <t>チョウキ</t>
    </rPh>
    <rPh sb="323" eb="326">
      <t>マエウケキン</t>
    </rPh>
    <rPh sb="326" eb="328">
      <t>モドシイレ</t>
    </rPh>
    <rPh sb="329" eb="331">
      <t>ケイジョウ</t>
    </rPh>
    <rPh sb="333" eb="335">
      <t>エイキョウ</t>
    </rPh>
    <rPh sb="341" eb="342">
      <t>コ</t>
    </rPh>
    <rPh sb="350" eb="352">
      <t>イゼン</t>
    </rPh>
    <rPh sb="358" eb="360">
      <t>シタマワ</t>
    </rPh>
    <rPh sb="365" eb="367">
      <t>コンゴ</t>
    </rPh>
    <rPh sb="367" eb="369">
      <t>リョウキン</t>
    </rPh>
    <rPh sb="369" eb="371">
      <t>カイテイ</t>
    </rPh>
    <rPh sb="372" eb="374">
      <t>シヤ</t>
    </rPh>
    <rPh sb="375" eb="376">
      <t>イ</t>
    </rPh>
    <rPh sb="378" eb="380">
      <t>リョウキン</t>
    </rPh>
    <rPh sb="380" eb="382">
      <t>シュウニュウ</t>
    </rPh>
    <rPh sb="383" eb="385">
      <t>カクホ</t>
    </rPh>
    <rPh sb="386" eb="388">
      <t>ヒツヨウ</t>
    </rPh>
    <rPh sb="396" eb="398">
      <t>キュウスイ</t>
    </rPh>
    <rPh sb="398" eb="400">
      <t>ゲンカ</t>
    </rPh>
    <rPh sb="402" eb="405">
      <t>マイネンド</t>
    </rPh>
    <rPh sb="405" eb="407">
      <t>ルイジ</t>
    </rPh>
    <rPh sb="407" eb="409">
      <t>ダンタイ</t>
    </rPh>
    <rPh sb="409" eb="412">
      <t>ヘイキンチ</t>
    </rPh>
    <rPh sb="413" eb="415">
      <t>シタマワ</t>
    </rPh>
    <rPh sb="420" eb="423">
      <t>コウリツテキ</t>
    </rPh>
    <rPh sb="424" eb="426">
      <t>ジギョウ</t>
    </rPh>
    <rPh sb="426" eb="428">
      <t>ウンエイ</t>
    </rPh>
    <rPh sb="436" eb="437">
      <t>イ</t>
    </rPh>
    <rPh sb="443" eb="445">
      <t>シセツ</t>
    </rPh>
    <rPh sb="445" eb="448">
      <t>リヨウリツ</t>
    </rPh>
    <rPh sb="450" eb="452">
      <t>ジギョウ</t>
    </rPh>
    <rPh sb="452" eb="454">
      <t>トウゴウ</t>
    </rPh>
    <rPh sb="455" eb="456">
      <t>トモナ</t>
    </rPh>
    <rPh sb="457" eb="459">
      <t>ヘンコウ</t>
    </rPh>
    <rPh sb="459" eb="461">
      <t>ニンカ</t>
    </rPh>
    <rPh sb="461" eb="462">
      <t>ゴ</t>
    </rPh>
    <rPh sb="463" eb="465">
      <t>ヘイセイ</t>
    </rPh>
    <rPh sb="467" eb="471">
      <t>ネンドイコウ</t>
    </rPh>
    <rPh sb="472" eb="473">
      <t>ヤク</t>
    </rPh>
    <rPh sb="480" eb="483">
      <t>コウリツテキ</t>
    </rPh>
    <rPh sb="484" eb="486">
      <t>シセツ</t>
    </rPh>
    <rPh sb="486" eb="488">
      <t>リヨウ</t>
    </rPh>
    <rPh sb="495" eb="496">
      <t>イ</t>
    </rPh>
    <rPh sb="502" eb="504">
      <t>ユウシュウ</t>
    </rPh>
    <rPh sb="504" eb="505">
      <t>リツ</t>
    </rPh>
    <rPh sb="507" eb="510">
      <t>マイネンド</t>
    </rPh>
    <rPh sb="510" eb="512">
      <t>ルイジ</t>
    </rPh>
    <rPh sb="512" eb="514">
      <t>ダンタイ</t>
    </rPh>
    <rPh sb="514" eb="517">
      <t>ヘイキンチ</t>
    </rPh>
    <rPh sb="518" eb="520">
      <t>ウワマワ</t>
    </rPh>
    <rPh sb="528" eb="530">
      <t>ネンネン</t>
    </rPh>
    <rPh sb="530" eb="532">
      <t>カコウ</t>
    </rPh>
    <rPh sb="537" eb="540">
      <t>ハイスイカン</t>
    </rPh>
    <rPh sb="541" eb="544">
      <t>ロウキュウカ</t>
    </rPh>
    <rPh sb="547" eb="549">
      <t>ロウスイ</t>
    </rPh>
    <rPh sb="549" eb="550">
      <t>リョウ</t>
    </rPh>
    <rPh sb="551" eb="553">
      <t>ゾウカ</t>
    </rPh>
    <rPh sb="554" eb="556">
      <t>ケネン</t>
    </rPh>
    <phoneticPr fontId="4"/>
  </si>
  <si>
    <t>　有形固定資産減価償却率は、年々上昇傾向にあり、施設の老朽化が進んでいることがわかります。更新投資を順次行っていくことが必要です。
　管路経年化率は、平成26年度に急激に上昇しており、法定耐用年数を超過した配水管が多く発生したため、上記のとおり、更新投資を順次行っていくことが急務と言えます。
　管路更新率は、年度ごとにばらつきがあるため、適切な更新計画を策定することが望ましいと言えます。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ネンネン</t>
    </rPh>
    <rPh sb="16" eb="18">
      <t>ジョウショウ</t>
    </rPh>
    <rPh sb="18" eb="20">
      <t>ケイコウ</t>
    </rPh>
    <rPh sb="24" eb="26">
      <t>シセツ</t>
    </rPh>
    <rPh sb="27" eb="30">
      <t>ロウキュウカ</t>
    </rPh>
    <rPh sb="31" eb="32">
      <t>スス</t>
    </rPh>
    <rPh sb="45" eb="47">
      <t>コウシン</t>
    </rPh>
    <rPh sb="47" eb="49">
      <t>トウシ</t>
    </rPh>
    <rPh sb="50" eb="52">
      <t>ジュンジ</t>
    </rPh>
    <rPh sb="52" eb="53">
      <t>オコナ</t>
    </rPh>
    <rPh sb="60" eb="62">
      <t>ヒツヨウ</t>
    </rPh>
    <rPh sb="67" eb="69">
      <t>カンロ</t>
    </rPh>
    <rPh sb="69" eb="72">
      <t>ケイネンカ</t>
    </rPh>
    <rPh sb="72" eb="73">
      <t>リツ</t>
    </rPh>
    <rPh sb="75" eb="77">
      <t>ヘイセイ</t>
    </rPh>
    <rPh sb="79" eb="80">
      <t>ネン</t>
    </rPh>
    <rPh sb="80" eb="81">
      <t>ド</t>
    </rPh>
    <rPh sb="82" eb="84">
      <t>キュウゲキ</t>
    </rPh>
    <rPh sb="85" eb="87">
      <t>ジョウショウ</t>
    </rPh>
    <rPh sb="92" eb="94">
      <t>ホウテイ</t>
    </rPh>
    <rPh sb="94" eb="96">
      <t>タイヨウ</t>
    </rPh>
    <rPh sb="96" eb="98">
      <t>ネンスウ</t>
    </rPh>
    <rPh sb="99" eb="101">
      <t>チョウカ</t>
    </rPh>
    <rPh sb="103" eb="106">
      <t>ハイスイカン</t>
    </rPh>
    <rPh sb="107" eb="108">
      <t>オオ</t>
    </rPh>
    <rPh sb="109" eb="111">
      <t>ハッセイ</t>
    </rPh>
    <rPh sb="116" eb="118">
      <t>ジョウキ</t>
    </rPh>
    <rPh sb="123" eb="125">
      <t>コウシン</t>
    </rPh>
    <rPh sb="125" eb="127">
      <t>トウシ</t>
    </rPh>
    <rPh sb="128" eb="130">
      <t>ジュンジ</t>
    </rPh>
    <rPh sb="130" eb="131">
      <t>オコナ</t>
    </rPh>
    <rPh sb="138" eb="140">
      <t>キュウム</t>
    </rPh>
    <rPh sb="141" eb="142">
      <t>イ</t>
    </rPh>
    <rPh sb="148" eb="150">
      <t>カンロ</t>
    </rPh>
    <rPh sb="150" eb="152">
      <t>コウシン</t>
    </rPh>
    <rPh sb="152" eb="153">
      <t>リツ</t>
    </rPh>
    <rPh sb="155" eb="157">
      <t>ネンド</t>
    </rPh>
    <rPh sb="170" eb="172">
      <t>テキセツ</t>
    </rPh>
    <rPh sb="173" eb="175">
      <t>コウシン</t>
    </rPh>
    <rPh sb="175" eb="177">
      <t>ケイカク</t>
    </rPh>
    <rPh sb="178" eb="180">
      <t>サクテイ</t>
    </rPh>
    <rPh sb="185" eb="186">
      <t>ノゾ</t>
    </rPh>
    <rPh sb="190" eb="191">
      <t>イ</t>
    </rPh>
    <phoneticPr fontId="4"/>
  </si>
  <si>
    <t>　経営は概ね健全と言えますが、年々給水収益は減少しており、今後は資金の確保に注意を払う必要があります。
　施設の老朽化に伴う更新投資は喫緊の課題と言えます。工事に携わる人員の数については制約があるものの、補助金の利用や起債等で資金を確保し、重大な漏水事故が発生する前に更新を進めることが重要です。</t>
    <rPh sb="1" eb="3">
      <t>ケイエイ</t>
    </rPh>
    <rPh sb="4" eb="5">
      <t>オオム</t>
    </rPh>
    <rPh sb="6" eb="8">
      <t>ケンゼン</t>
    </rPh>
    <rPh sb="9" eb="10">
      <t>イ</t>
    </rPh>
    <rPh sb="15" eb="17">
      <t>ネンネン</t>
    </rPh>
    <rPh sb="17" eb="19">
      <t>キュウスイ</t>
    </rPh>
    <rPh sb="19" eb="21">
      <t>シュウエキ</t>
    </rPh>
    <rPh sb="22" eb="24">
      <t>ゲンショウ</t>
    </rPh>
    <rPh sb="29" eb="31">
      <t>コンゴ</t>
    </rPh>
    <rPh sb="32" eb="34">
      <t>シキン</t>
    </rPh>
    <rPh sb="35" eb="37">
      <t>カクホ</t>
    </rPh>
    <rPh sb="38" eb="40">
      <t>チュウイ</t>
    </rPh>
    <rPh sb="41" eb="42">
      <t>ハラ</t>
    </rPh>
    <rPh sb="43" eb="45">
      <t>ヒツヨウ</t>
    </rPh>
    <rPh sb="53" eb="55">
      <t>シセツ</t>
    </rPh>
    <rPh sb="56" eb="59">
      <t>ロウキュウカ</t>
    </rPh>
    <rPh sb="60" eb="61">
      <t>トモナ</t>
    </rPh>
    <rPh sb="62" eb="64">
      <t>コウシン</t>
    </rPh>
    <rPh sb="64" eb="66">
      <t>トウシ</t>
    </rPh>
    <rPh sb="67" eb="69">
      <t>キッキン</t>
    </rPh>
    <rPh sb="70" eb="72">
      <t>カダイ</t>
    </rPh>
    <rPh sb="73" eb="74">
      <t>イ</t>
    </rPh>
    <rPh sb="78" eb="80">
      <t>コウジ</t>
    </rPh>
    <rPh sb="81" eb="82">
      <t>タズサ</t>
    </rPh>
    <rPh sb="84" eb="86">
      <t>ジンイン</t>
    </rPh>
    <rPh sb="87" eb="88">
      <t>カズ</t>
    </rPh>
    <rPh sb="93" eb="95">
      <t>セイヤク</t>
    </rPh>
    <rPh sb="102" eb="105">
      <t>ホジョキン</t>
    </rPh>
    <rPh sb="106" eb="108">
      <t>リヨウ</t>
    </rPh>
    <rPh sb="109" eb="111">
      <t>キサイ</t>
    </rPh>
    <rPh sb="111" eb="112">
      <t>トウ</t>
    </rPh>
    <rPh sb="113" eb="115">
      <t>シキン</t>
    </rPh>
    <rPh sb="116" eb="118">
      <t>カクホ</t>
    </rPh>
    <rPh sb="120" eb="122">
      <t>ジュウダイ</t>
    </rPh>
    <rPh sb="123" eb="125">
      <t>ロウスイ</t>
    </rPh>
    <rPh sb="125" eb="127">
      <t>ジコ</t>
    </rPh>
    <rPh sb="128" eb="130">
      <t>ハッセイ</t>
    </rPh>
    <rPh sb="132" eb="133">
      <t>マエ</t>
    </rPh>
    <rPh sb="134" eb="136">
      <t>コウシン</t>
    </rPh>
    <rPh sb="137" eb="138">
      <t>スス</t>
    </rPh>
    <rPh sb="143" eb="145">
      <t>ジュウヨウ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</si>
</sst>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1.64</c:v>
                </c:pt>
                <c:pt idx="3" formatCode="#,##0.00;&quot;△&quot;#,##0.00;&quot;-&quot;">
                  <c:v>1.18</c:v>
                </c:pt>
                <c:pt idx="4" formatCode="#,##0.00;&quot;△&quot;#,##0.00;&quot;-&quot;">
                  <c:v>0.56000000000000005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475712"/>
        <c:axId val="193477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0.7</c:v>
                </c:pt>
                <c:pt idx="2">
                  <c:v>0.81</c:v>
                </c:pt>
                <c:pt idx="3">
                  <c:v>0.59</c:v>
                </c:pt>
                <c:pt idx="4">
                  <c:v>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75712"/>
        <c:axId val="193477632"/>
      </c:lineChart>
      <c:dateAx>
        <c:axId val="19347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477632"/>
        <c:crosses val="autoZero"/>
        <c:auto val="1"/>
        <c:lblOffset val="100"/>
        <c:baseTimeUnit val="years"/>
      </c:dateAx>
      <c:valAx>
        <c:axId val="193477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475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56.77</c:v>
                </c:pt>
                <c:pt idx="1">
                  <c:v>56.52</c:v>
                </c:pt>
                <c:pt idx="2">
                  <c:v>78.2</c:v>
                </c:pt>
                <c:pt idx="3">
                  <c:v>77.319999999999993</c:v>
                </c:pt>
                <c:pt idx="4">
                  <c:v>76.900000000000006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95008"/>
        <c:axId val="19479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58.76</c:v>
                </c:pt>
                <c:pt idx="2">
                  <c:v>59.09</c:v>
                </c:pt>
                <c:pt idx="3">
                  <c:v>59.23</c:v>
                </c:pt>
                <c:pt idx="4">
                  <c:v>58.58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95008"/>
        <c:axId val="194796928"/>
      </c:lineChart>
      <c:dateAx>
        <c:axId val="19479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796928"/>
        <c:crosses val="autoZero"/>
        <c:auto val="1"/>
        <c:lblOffset val="100"/>
        <c:baseTimeUnit val="years"/>
      </c:dateAx>
      <c:valAx>
        <c:axId val="19479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79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96.28</c:v>
                </c:pt>
                <c:pt idx="1">
                  <c:v>94.36</c:v>
                </c:pt>
                <c:pt idx="2">
                  <c:v>93.52</c:v>
                </c:pt>
                <c:pt idx="3">
                  <c:v>93.31</c:v>
                </c:pt>
                <c:pt idx="4">
                  <c:v>92.58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27392"/>
        <c:axId val="194829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84.87</c:v>
                </c:pt>
                <c:pt idx="2">
                  <c:v>85.4</c:v>
                </c:pt>
                <c:pt idx="3">
                  <c:v>85.53</c:v>
                </c:pt>
                <c:pt idx="4">
                  <c:v>85.23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827392"/>
        <c:axId val="194829312"/>
      </c:lineChart>
      <c:dateAx>
        <c:axId val="19482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829312"/>
        <c:crosses val="autoZero"/>
        <c:auto val="1"/>
        <c:lblOffset val="100"/>
        <c:baseTimeUnit val="years"/>
      </c:dateAx>
      <c:valAx>
        <c:axId val="194829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82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96.01</c:v>
                </c:pt>
                <c:pt idx="1">
                  <c:v>100.89</c:v>
                </c:pt>
                <c:pt idx="2">
                  <c:v>103.19</c:v>
                </c:pt>
                <c:pt idx="3">
                  <c:v>101.88</c:v>
                </c:pt>
                <c:pt idx="4">
                  <c:v>110.96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31968"/>
        <c:axId val="19333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108.43</c:v>
                </c:pt>
                <c:pt idx="1">
                  <c:v>105.61</c:v>
                </c:pt>
                <c:pt idx="2">
                  <c:v>106.41</c:v>
                </c:pt>
                <c:pt idx="3">
                  <c:v>106.89</c:v>
                </c:pt>
                <c:pt idx="4">
                  <c:v>109.04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31968"/>
        <c:axId val="193333888"/>
      </c:lineChart>
      <c:dateAx>
        <c:axId val="19333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333888"/>
        <c:crosses val="autoZero"/>
        <c:auto val="1"/>
        <c:lblOffset val="100"/>
        <c:baseTimeUnit val="years"/>
      </c:dateAx>
      <c:valAx>
        <c:axId val="193333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33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48.54</c:v>
                </c:pt>
                <c:pt idx="1">
                  <c:v>49.29</c:v>
                </c:pt>
                <c:pt idx="2">
                  <c:v>48.82</c:v>
                </c:pt>
                <c:pt idx="3">
                  <c:v>49.98</c:v>
                </c:pt>
                <c:pt idx="4">
                  <c:v>50.19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60256"/>
        <c:axId val="19336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34.47</c:v>
                </c:pt>
                <c:pt idx="1">
                  <c:v>35.53</c:v>
                </c:pt>
                <c:pt idx="2">
                  <c:v>36.36</c:v>
                </c:pt>
                <c:pt idx="3">
                  <c:v>37.340000000000003</c:v>
                </c:pt>
                <c:pt idx="4">
                  <c:v>44.31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60256"/>
        <c:axId val="193362176"/>
      </c:lineChart>
      <c:dateAx>
        <c:axId val="19336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362176"/>
        <c:crosses val="autoZero"/>
        <c:auto val="1"/>
        <c:lblOffset val="100"/>
        <c:baseTimeUnit val="years"/>
      </c:dateAx>
      <c:valAx>
        <c:axId val="19336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36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8.34</c:v>
                </c:pt>
                <c:pt idx="1">
                  <c:v>8.25</c:v>
                </c:pt>
                <c:pt idx="2">
                  <c:v>9.32</c:v>
                </c:pt>
                <c:pt idx="3">
                  <c:v>10.63</c:v>
                </c:pt>
                <c:pt idx="4">
                  <c:v>31.38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425408"/>
        <c:axId val="19342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6.06</c:v>
                </c:pt>
                <c:pt idx="1">
                  <c:v>6.47</c:v>
                </c:pt>
                <c:pt idx="2">
                  <c:v>7.8</c:v>
                </c:pt>
                <c:pt idx="3">
                  <c:v>8.39</c:v>
                </c:pt>
                <c:pt idx="4">
                  <c:v>10.09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25408"/>
        <c:axId val="193427328"/>
      </c:lineChart>
      <c:dateAx>
        <c:axId val="19342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3427328"/>
        <c:crosses val="autoZero"/>
        <c:auto val="1"/>
        <c:lblOffset val="100"/>
        <c:baseTimeUnit val="years"/>
      </c:dateAx>
      <c:valAx>
        <c:axId val="19342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342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3.92</c:v>
                </c:pt>
                <c:pt idx="1">
                  <c:v>2.62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89536"/>
        <c:axId val="19418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5.37</c:v>
                </c:pt>
                <c:pt idx="1">
                  <c:v>6.79</c:v>
                </c:pt>
                <c:pt idx="2">
                  <c:v>6.33</c:v>
                </c:pt>
                <c:pt idx="3">
                  <c:v>7.76</c:v>
                </c:pt>
                <c:pt idx="4">
                  <c:v>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89536"/>
        <c:axId val="194184704"/>
      </c:lineChart>
      <c:dateAx>
        <c:axId val="22468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184704"/>
        <c:crosses val="autoZero"/>
        <c:auto val="1"/>
        <c:lblOffset val="100"/>
        <c:baseTimeUnit val="years"/>
      </c:dateAx>
      <c:valAx>
        <c:axId val="19418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468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1033.02</c:v>
                </c:pt>
                <c:pt idx="1">
                  <c:v>1732.96</c:v>
                </c:pt>
                <c:pt idx="2">
                  <c:v>1607.85</c:v>
                </c:pt>
                <c:pt idx="3">
                  <c:v>796.43</c:v>
                </c:pt>
                <c:pt idx="4">
                  <c:v>490.35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27200"/>
        <c:axId val="19423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792.56</c:v>
                </c:pt>
                <c:pt idx="1">
                  <c:v>832.37</c:v>
                </c:pt>
                <c:pt idx="2">
                  <c:v>852.01</c:v>
                </c:pt>
                <c:pt idx="3">
                  <c:v>909.68</c:v>
                </c:pt>
                <c:pt idx="4">
                  <c:v>382.09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7200"/>
        <c:axId val="194233472"/>
      </c:lineChart>
      <c:dateAx>
        <c:axId val="19422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233472"/>
        <c:crosses val="autoZero"/>
        <c:auto val="1"/>
        <c:lblOffset val="100"/>
        <c:baseTimeUnit val="years"/>
      </c:dateAx>
      <c:valAx>
        <c:axId val="194233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22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55.3</c:v>
                </c:pt>
                <c:pt idx="1">
                  <c:v>47.73</c:v>
                </c:pt>
                <c:pt idx="2">
                  <c:v>41.84</c:v>
                </c:pt>
                <c:pt idx="3">
                  <c:v>36.74</c:v>
                </c:pt>
                <c:pt idx="4">
                  <c:v>34.71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71872"/>
        <c:axId val="19428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403.05</c:v>
                </c:pt>
                <c:pt idx="1">
                  <c:v>403.15</c:v>
                </c:pt>
                <c:pt idx="2">
                  <c:v>391.4</c:v>
                </c:pt>
                <c:pt idx="3">
                  <c:v>382.65</c:v>
                </c:pt>
                <c:pt idx="4">
                  <c:v>385.06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71872"/>
        <c:axId val="194282240"/>
      </c:lineChart>
      <c:dateAx>
        <c:axId val="19427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282240"/>
        <c:crosses val="autoZero"/>
        <c:auto val="1"/>
        <c:lblOffset val="100"/>
        <c:baseTimeUnit val="years"/>
      </c:dateAx>
      <c:valAx>
        <c:axId val="194282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27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92.5</c:v>
                </c:pt>
                <c:pt idx="1">
                  <c:v>95.63</c:v>
                </c:pt>
                <c:pt idx="2">
                  <c:v>99.16</c:v>
                </c:pt>
                <c:pt idx="3">
                  <c:v>97.42</c:v>
                </c:pt>
                <c:pt idx="4">
                  <c:v>107.32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91968"/>
        <c:axId val="19453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97.63</c:v>
                </c:pt>
                <c:pt idx="1">
                  <c:v>94.86</c:v>
                </c:pt>
                <c:pt idx="2">
                  <c:v>95.91</c:v>
                </c:pt>
                <c:pt idx="3">
                  <c:v>96.1</c:v>
                </c:pt>
                <c:pt idx="4">
                  <c:v>99.07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91968"/>
        <c:axId val="194535808"/>
      </c:lineChart>
      <c:dateAx>
        <c:axId val="19429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535808"/>
        <c:crosses val="autoZero"/>
        <c:auto val="1"/>
        <c:lblOffset val="100"/>
        <c:baseTimeUnit val="years"/>
      </c:dateAx>
      <c:valAx>
        <c:axId val="19453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29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144.94</c:v>
                </c:pt>
                <c:pt idx="1">
                  <c:v>146.66999999999999</c:v>
                </c:pt>
                <c:pt idx="2">
                  <c:v>142.55000000000001</c:v>
                </c:pt>
                <c:pt idx="3">
                  <c:v>144.63</c:v>
                </c:pt>
                <c:pt idx="4">
                  <c:v>131.30000000000001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53728"/>
        <c:axId val="19455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172.59</c:v>
                </c:pt>
                <c:pt idx="1">
                  <c:v>179.14</c:v>
                </c:pt>
                <c:pt idx="2">
                  <c:v>179.29</c:v>
                </c:pt>
                <c:pt idx="3">
                  <c:v>178.39</c:v>
                </c:pt>
                <c:pt idx="4">
                  <c:v>173.03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53728"/>
        <c:axId val="194555904"/>
      </c:lineChart>
      <c:dateAx>
        <c:axId val="19455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4555904"/>
        <c:crosses val="autoZero"/>
        <c:auto val="1"/>
        <c:lblOffset val="100"/>
        <c:baseTimeUnit val="years"/>
      </c:dateAx>
      <c:valAx>
        <c:axId val="19455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455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愛知県　あま市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A5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88364</v>
      </c>
      <c r="AJ8" s="56"/>
      <c r="AK8" s="56"/>
      <c r="AL8" s="56"/>
      <c r="AM8" s="56"/>
      <c r="AN8" s="56"/>
      <c r="AO8" s="56"/>
      <c r="AP8" s="57"/>
      <c r="AQ8" s="47">
        <f>データ!R6</f>
        <v>27.49</v>
      </c>
      <c r="AR8" s="47"/>
      <c r="AS8" s="47"/>
      <c r="AT8" s="47"/>
      <c r="AU8" s="47"/>
      <c r="AV8" s="47"/>
      <c r="AW8" s="47"/>
      <c r="AX8" s="47"/>
      <c r="AY8" s="47">
        <f>データ!S6</f>
        <v>3214.41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90.51</v>
      </c>
      <c r="K10" s="47"/>
      <c r="L10" s="47"/>
      <c r="M10" s="47"/>
      <c r="N10" s="47"/>
      <c r="O10" s="47"/>
      <c r="P10" s="47"/>
      <c r="Q10" s="47"/>
      <c r="R10" s="47">
        <f>データ!O6</f>
        <v>97.29</v>
      </c>
      <c r="S10" s="47"/>
      <c r="T10" s="47"/>
      <c r="U10" s="47"/>
      <c r="V10" s="47"/>
      <c r="W10" s="47"/>
      <c r="X10" s="47"/>
      <c r="Y10" s="47"/>
      <c r="Z10" s="78">
        <f>データ!P6</f>
        <v>2538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47035</v>
      </c>
      <c r="AJ10" s="78"/>
      <c r="AK10" s="78"/>
      <c r="AL10" s="78"/>
      <c r="AM10" s="78"/>
      <c r="AN10" s="78"/>
      <c r="AO10" s="78"/>
      <c r="AP10" s="78"/>
      <c r="AQ10" s="47">
        <f>データ!U6</f>
        <v>18.25</v>
      </c>
      <c r="AR10" s="47"/>
      <c r="AS10" s="47"/>
      <c r="AT10" s="47"/>
      <c r="AU10" s="47"/>
      <c r="AV10" s="47"/>
      <c r="AW10" s="47"/>
      <c r="AX10" s="47"/>
      <c r="AY10" s="47">
        <f>データ!V6</f>
        <v>2577.2600000000002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15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 x14ac:dyDescent="0.15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 x14ac:dyDescent="0.15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 x14ac:dyDescent="0.15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 x14ac:dyDescent="0.15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 x14ac:dyDescent="0.15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 x14ac:dyDescent="0.15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 x14ac:dyDescent="0.15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 x14ac:dyDescent="0.15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 x14ac:dyDescent="0.15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 x14ac:dyDescent="0.15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2014</v>
      </c>
      <c r="C6" s="31">
        <f t="shared" ref="C6:V6" si="3">C7</f>
        <v>232378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愛知県　あま市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A5</v>
      </c>
      <c r="M6" s="32" t="str">
        <f t="shared" si="3"/>
        <v>-</v>
      </c>
      <c r="N6" s="32">
        <f t="shared" si="3"/>
        <v>90.51</v>
      </c>
      <c r="O6" s="32">
        <f t="shared" si="3"/>
        <v>97.29</v>
      </c>
      <c r="P6" s="32">
        <f t="shared" si="3"/>
        <v>2538</v>
      </c>
      <c r="Q6" s="32">
        <f t="shared" si="3"/>
        <v>88364</v>
      </c>
      <c r="R6" s="32">
        <f t="shared" si="3"/>
        <v>27.49</v>
      </c>
      <c r="S6" s="32">
        <f t="shared" si="3"/>
        <v>3214.41</v>
      </c>
      <c r="T6" s="32">
        <f t="shared" si="3"/>
        <v>47035</v>
      </c>
      <c r="U6" s="32">
        <f t="shared" si="3"/>
        <v>18.25</v>
      </c>
      <c r="V6" s="32">
        <f t="shared" si="3"/>
        <v>2577.2600000000002</v>
      </c>
      <c r="W6" s="33">
        <f>IF(W7="",NA(),W7)</f>
        <v>96.01</v>
      </c>
      <c r="X6" s="33">
        <f t="shared" ref="X6:AF6" si="4">IF(X7="",NA(),X7)</f>
        <v>100.89</v>
      </c>
      <c r="Y6" s="33">
        <f t="shared" si="4"/>
        <v>103.19</v>
      </c>
      <c r="Z6" s="33">
        <f t="shared" si="4"/>
        <v>101.88</v>
      </c>
      <c r="AA6" s="33">
        <f t="shared" si="4"/>
        <v>110.96</v>
      </c>
      <c r="AB6" s="33">
        <f t="shared" si="4"/>
        <v>108.43</v>
      </c>
      <c r="AC6" s="33">
        <f t="shared" si="4"/>
        <v>105.61</v>
      </c>
      <c r="AD6" s="33">
        <f t="shared" si="4"/>
        <v>106.41</v>
      </c>
      <c r="AE6" s="33">
        <f t="shared" si="4"/>
        <v>106.89</v>
      </c>
      <c r="AF6" s="33">
        <f t="shared" si="4"/>
        <v>109.04</v>
      </c>
      <c r="AG6" s="32" t="str">
        <f>IF(AG7="","",IF(AG7="-","【-】","【"&amp;SUBSTITUTE(TEXT(AG7,"#,##0.00"),"-","△")&amp;"】"))</f>
        <v>【113.03】</v>
      </c>
      <c r="AH6" s="33">
        <f>IF(AH7="",NA(),AH7)</f>
        <v>3.92</v>
      </c>
      <c r="AI6" s="33">
        <f t="shared" ref="AI6:AQ6" si="5">IF(AI7="",NA(),AI7)</f>
        <v>2.62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5.37</v>
      </c>
      <c r="AN6" s="33">
        <f t="shared" si="5"/>
        <v>6.79</v>
      </c>
      <c r="AO6" s="33">
        <f t="shared" si="5"/>
        <v>6.33</v>
      </c>
      <c r="AP6" s="33">
        <f t="shared" si="5"/>
        <v>7.76</v>
      </c>
      <c r="AQ6" s="33">
        <f t="shared" si="5"/>
        <v>3.77</v>
      </c>
      <c r="AR6" s="32" t="str">
        <f>IF(AR7="","",IF(AR7="-","【-】","【"&amp;SUBSTITUTE(TEXT(AR7,"#,##0.00"),"-","△")&amp;"】"))</f>
        <v>【0.81】</v>
      </c>
      <c r="AS6" s="33">
        <f>IF(AS7="",NA(),AS7)</f>
        <v>1033.02</v>
      </c>
      <c r="AT6" s="33">
        <f t="shared" ref="AT6:BB6" si="6">IF(AT7="",NA(),AT7)</f>
        <v>1732.96</v>
      </c>
      <c r="AU6" s="33">
        <f t="shared" si="6"/>
        <v>1607.85</v>
      </c>
      <c r="AV6" s="33">
        <f t="shared" si="6"/>
        <v>796.43</v>
      </c>
      <c r="AW6" s="33">
        <f t="shared" si="6"/>
        <v>490.35</v>
      </c>
      <c r="AX6" s="33">
        <f t="shared" si="6"/>
        <v>792.56</v>
      </c>
      <c r="AY6" s="33">
        <f t="shared" si="6"/>
        <v>832.37</v>
      </c>
      <c r="AZ6" s="33">
        <f t="shared" si="6"/>
        <v>852.01</v>
      </c>
      <c r="BA6" s="33">
        <f t="shared" si="6"/>
        <v>909.68</v>
      </c>
      <c r="BB6" s="33">
        <f t="shared" si="6"/>
        <v>382.09</v>
      </c>
      <c r="BC6" s="32" t="str">
        <f>IF(BC7="","",IF(BC7="-","【-】","【"&amp;SUBSTITUTE(TEXT(BC7,"#,##0.00"),"-","△")&amp;"】"))</f>
        <v>【264.16】</v>
      </c>
      <c r="BD6" s="33">
        <f>IF(BD7="",NA(),BD7)</f>
        <v>55.3</v>
      </c>
      <c r="BE6" s="33">
        <f t="shared" ref="BE6:BM6" si="7">IF(BE7="",NA(),BE7)</f>
        <v>47.73</v>
      </c>
      <c r="BF6" s="33">
        <f t="shared" si="7"/>
        <v>41.84</v>
      </c>
      <c r="BG6" s="33">
        <f t="shared" si="7"/>
        <v>36.74</v>
      </c>
      <c r="BH6" s="33">
        <f t="shared" si="7"/>
        <v>34.71</v>
      </c>
      <c r="BI6" s="33">
        <f t="shared" si="7"/>
        <v>403.05</v>
      </c>
      <c r="BJ6" s="33">
        <f t="shared" si="7"/>
        <v>403.15</v>
      </c>
      <c r="BK6" s="33">
        <f t="shared" si="7"/>
        <v>391.4</v>
      </c>
      <c r="BL6" s="33">
        <f t="shared" si="7"/>
        <v>382.65</v>
      </c>
      <c r="BM6" s="33">
        <f t="shared" si="7"/>
        <v>385.06</v>
      </c>
      <c r="BN6" s="32" t="str">
        <f>IF(BN7="","",IF(BN7="-","【-】","【"&amp;SUBSTITUTE(TEXT(BN7,"#,##0.00"),"-","△")&amp;"】"))</f>
        <v>【283.72】</v>
      </c>
      <c r="BO6" s="33">
        <f>IF(BO7="",NA(),BO7)</f>
        <v>92.5</v>
      </c>
      <c r="BP6" s="33">
        <f t="shared" ref="BP6:BX6" si="8">IF(BP7="",NA(),BP7)</f>
        <v>95.63</v>
      </c>
      <c r="BQ6" s="33">
        <f t="shared" si="8"/>
        <v>99.16</v>
      </c>
      <c r="BR6" s="33">
        <f t="shared" si="8"/>
        <v>97.42</v>
      </c>
      <c r="BS6" s="33">
        <f t="shared" si="8"/>
        <v>107.32</v>
      </c>
      <c r="BT6" s="33">
        <f t="shared" si="8"/>
        <v>97.63</v>
      </c>
      <c r="BU6" s="33">
        <f t="shared" si="8"/>
        <v>94.86</v>
      </c>
      <c r="BV6" s="33">
        <f t="shared" si="8"/>
        <v>95.91</v>
      </c>
      <c r="BW6" s="33">
        <f t="shared" si="8"/>
        <v>96.1</v>
      </c>
      <c r="BX6" s="33">
        <f t="shared" si="8"/>
        <v>99.07</v>
      </c>
      <c r="BY6" s="32" t="str">
        <f>IF(BY7="","",IF(BY7="-","【-】","【"&amp;SUBSTITUTE(TEXT(BY7,"#,##0.00"),"-","△")&amp;"】"))</f>
        <v>【104.60】</v>
      </c>
      <c r="BZ6" s="33">
        <f>IF(BZ7="",NA(),BZ7)</f>
        <v>144.94</v>
      </c>
      <c r="CA6" s="33">
        <f t="shared" ref="CA6:CI6" si="9">IF(CA7="",NA(),CA7)</f>
        <v>146.66999999999999</v>
      </c>
      <c r="CB6" s="33">
        <f t="shared" si="9"/>
        <v>142.55000000000001</v>
      </c>
      <c r="CC6" s="33">
        <f t="shared" si="9"/>
        <v>144.63</v>
      </c>
      <c r="CD6" s="33">
        <f t="shared" si="9"/>
        <v>131.30000000000001</v>
      </c>
      <c r="CE6" s="33">
        <f t="shared" si="9"/>
        <v>172.59</v>
      </c>
      <c r="CF6" s="33">
        <f t="shared" si="9"/>
        <v>179.14</v>
      </c>
      <c r="CG6" s="33">
        <f t="shared" si="9"/>
        <v>179.29</v>
      </c>
      <c r="CH6" s="33">
        <f t="shared" si="9"/>
        <v>178.39</v>
      </c>
      <c r="CI6" s="33">
        <f t="shared" si="9"/>
        <v>173.03</v>
      </c>
      <c r="CJ6" s="32" t="str">
        <f>IF(CJ7="","",IF(CJ7="-","【-】","【"&amp;SUBSTITUTE(TEXT(CJ7,"#,##0.00"),"-","△")&amp;"】"))</f>
        <v>【164.21】</v>
      </c>
      <c r="CK6" s="33">
        <f>IF(CK7="",NA(),CK7)</f>
        <v>56.77</v>
      </c>
      <c r="CL6" s="33">
        <f t="shared" ref="CL6:CT6" si="10">IF(CL7="",NA(),CL7)</f>
        <v>56.52</v>
      </c>
      <c r="CM6" s="33">
        <f t="shared" si="10"/>
        <v>78.2</v>
      </c>
      <c r="CN6" s="33">
        <f t="shared" si="10"/>
        <v>77.319999999999993</v>
      </c>
      <c r="CO6" s="33">
        <f t="shared" si="10"/>
        <v>76.900000000000006</v>
      </c>
      <c r="CP6" s="33">
        <f t="shared" si="10"/>
        <v>60.17</v>
      </c>
      <c r="CQ6" s="33">
        <f t="shared" si="10"/>
        <v>58.76</v>
      </c>
      <c r="CR6" s="33">
        <f t="shared" si="10"/>
        <v>59.09</v>
      </c>
      <c r="CS6" s="33">
        <f t="shared" si="10"/>
        <v>59.23</v>
      </c>
      <c r="CT6" s="33">
        <f t="shared" si="10"/>
        <v>58.58</v>
      </c>
      <c r="CU6" s="32" t="str">
        <f>IF(CU7="","",IF(CU7="-","【-】","【"&amp;SUBSTITUTE(TEXT(CU7,"#,##0.00"),"-","△")&amp;"】"))</f>
        <v>【59.80】</v>
      </c>
      <c r="CV6" s="33">
        <f>IF(CV7="",NA(),CV7)</f>
        <v>96.28</v>
      </c>
      <c r="CW6" s="33">
        <f t="shared" ref="CW6:DE6" si="11">IF(CW7="",NA(),CW7)</f>
        <v>94.36</v>
      </c>
      <c r="CX6" s="33">
        <f t="shared" si="11"/>
        <v>93.52</v>
      </c>
      <c r="CY6" s="33">
        <f t="shared" si="11"/>
        <v>93.31</v>
      </c>
      <c r="CZ6" s="33">
        <f t="shared" si="11"/>
        <v>92.58</v>
      </c>
      <c r="DA6" s="33">
        <f t="shared" si="11"/>
        <v>85.47</v>
      </c>
      <c r="DB6" s="33">
        <f t="shared" si="11"/>
        <v>84.87</v>
      </c>
      <c r="DC6" s="33">
        <f t="shared" si="11"/>
        <v>85.4</v>
      </c>
      <c r="DD6" s="33">
        <f t="shared" si="11"/>
        <v>85.53</v>
      </c>
      <c r="DE6" s="33">
        <f t="shared" si="11"/>
        <v>85.23</v>
      </c>
      <c r="DF6" s="32" t="str">
        <f>IF(DF7="","",IF(DF7="-","【-】","【"&amp;SUBSTITUTE(TEXT(DF7,"#,##0.00"),"-","△")&amp;"】"))</f>
        <v>【89.78】</v>
      </c>
      <c r="DG6" s="33">
        <f>IF(DG7="",NA(),DG7)</f>
        <v>48.54</v>
      </c>
      <c r="DH6" s="33">
        <f t="shared" ref="DH6:DP6" si="12">IF(DH7="",NA(),DH7)</f>
        <v>49.29</v>
      </c>
      <c r="DI6" s="33">
        <f t="shared" si="12"/>
        <v>48.82</v>
      </c>
      <c r="DJ6" s="33">
        <f t="shared" si="12"/>
        <v>49.98</v>
      </c>
      <c r="DK6" s="33">
        <f t="shared" si="12"/>
        <v>50.19</v>
      </c>
      <c r="DL6" s="33">
        <f t="shared" si="12"/>
        <v>34.47</v>
      </c>
      <c r="DM6" s="33">
        <f t="shared" si="12"/>
        <v>35.53</v>
      </c>
      <c r="DN6" s="33">
        <f t="shared" si="12"/>
        <v>36.36</v>
      </c>
      <c r="DO6" s="33">
        <f t="shared" si="12"/>
        <v>37.340000000000003</v>
      </c>
      <c r="DP6" s="33">
        <f t="shared" si="12"/>
        <v>44.31</v>
      </c>
      <c r="DQ6" s="32" t="str">
        <f>IF(DQ7="","",IF(DQ7="-","【-】","【"&amp;SUBSTITUTE(TEXT(DQ7,"#,##0.00"),"-","△")&amp;"】"))</f>
        <v>【46.31】</v>
      </c>
      <c r="DR6" s="33">
        <f>IF(DR7="",NA(),DR7)</f>
        <v>8.34</v>
      </c>
      <c r="DS6" s="33">
        <f t="shared" ref="DS6:EA6" si="13">IF(DS7="",NA(),DS7)</f>
        <v>8.25</v>
      </c>
      <c r="DT6" s="33">
        <f t="shared" si="13"/>
        <v>9.32</v>
      </c>
      <c r="DU6" s="33">
        <f t="shared" si="13"/>
        <v>10.63</v>
      </c>
      <c r="DV6" s="33">
        <f t="shared" si="13"/>
        <v>31.38</v>
      </c>
      <c r="DW6" s="33">
        <f t="shared" si="13"/>
        <v>6.06</v>
      </c>
      <c r="DX6" s="33">
        <f t="shared" si="13"/>
        <v>6.47</v>
      </c>
      <c r="DY6" s="33">
        <f t="shared" si="13"/>
        <v>7.8</v>
      </c>
      <c r="DZ6" s="33">
        <f t="shared" si="13"/>
        <v>8.39</v>
      </c>
      <c r="EA6" s="33">
        <f t="shared" si="13"/>
        <v>10.09</v>
      </c>
      <c r="EB6" s="32" t="str">
        <f>IF(EB7="","",IF(EB7="-","【-】","【"&amp;SUBSTITUTE(TEXT(EB7,"#,##0.00"),"-","△")&amp;"】"))</f>
        <v>【12.42】</v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1.64</v>
      </c>
      <c r="EF6" s="33">
        <f t="shared" si="14"/>
        <v>1.18</v>
      </c>
      <c r="EG6" s="33">
        <f t="shared" si="14"/>
        <v>0.56000000000000005</v>
      </c>
      <c r="EH6" s="33">
        <f t="shared" si="14"/>
        <v>0.68</v>
      </c>
      <c r="EI6" s="33">
        <f t="shared" si="14"/>
        <v>0.7</v>
      </c>
      <c r="EJ6" s="33">
        <f t="shared" si="14"/>
        <v>0.81</v>
      </c>
      <c r="EK6" s="33">
        <f t="shared" si="14"/>
        <v>0.59</v>
      </c>
      <c r="EL6" s="33">
        <f t="shared" si="14"/>
        <v>0.6</v>
      </c>
      <c r="EM6" s="32" t="str">
        <f>IF(EM7="","",IF(EM7="-","【-】","【"&amp;SUBSTITUTE(TEXT(EM7,"#,##0.00"),"-","△")&amp;"】"))</f>
        <v>【0.78】</v>
      </c>
    </row>
    <row r="7" spans="1:143" s="34" customFormat="1" x14ac:dyDescent="0.15">
      <c r="A7" s="26"/>
      <c r="B7" s="35">
        <v>2014</v>
      </c>
      <c r="C7" s="35">
        <v>232378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90.51</v>
      </c>
      <c r="O7" s="36">
        <v>97.29</v>
      </c>
      <c r="P7" s="36">
        <v>2538</v>
      </c>
      <c r="Q7" s="36">
        <v>88364</v>
      </c>
      <c r="R7" s="36">
        <v>27.49</v>
      </c>
      <c r="S7" s="36">
        <v>3214.41</v>
      </c>
      <c r="T7" s="36">
        <v>47035</v>
      </c>
      <c r="U7" s="36">
        <v>18.25</v>
      </c>
      <c r="V7" s="36">
        <v>2577.2600000000002</v>
      </c>
      <c r="W7" s="36">
        <v>96.01</v>
      </c>
      <c r="X7" s="36">
        <v>100.89</v>
      </c>
      <c r="Y7" s="36">
        <v>103.19</v>
      </c>
      <c r="Z7" s="36">
        <v>101.88</v>
      </c>
      <c r="AA7" s="36">
        <v>110.96</v>
      </c>
      <c r="AB7" s="36">
        <v>108.43</v>
      </c>
      <c r="AC7" s="36">
        <v>105.61</v>
      </c>
      <c r="AD7" s="36">
        <v>106.41</v>
      </c>
      <c r="AE7" s="36">
        <v>106.89</v>
      </c>
      <c r="AF7" s="36">
        <v>109.04</v>
      </c>
      <c r="AG7" s="36">
        <v>113.03</v>
      </c>
      <c r="AH7" s="36">
        <v>3.92</v>
      </c>
      <c r="AI7" s="36">
        <v>2.62</v>
      </c>
      <c r="AJ7" s="36">
        <v>0</v>
      </c>
      <c r="AK7" s="36">
        <v>0</v>
      </c>
      <c r="AL7" s="36">
        <v>0</v>
      </c>
      <c r="AM7" s="36">
        <v>5.37</v>
      </c>
      <c r="AN7" s="36">
        <v>6.79</v>
      </c>
      <c r="AO7" s="36">
        <v>6.33</v>
      </c>
      <c r="AP7" s="36">
        <v>7.76</v>
      </c>
      <c r="AQ7" s="36">
        <v>3.77</v>
      </c>
      <c r="AR7" s="36">
        <v>0.81</v>
      </c>
      <c r="AS7" s="36">
        <v>1033.02</v>
      </c>
      <c r="AT7" s="36">
        <v>1732.96</v>
      </c>
      <c r="AU7" s="36">
        <v>1607.85</v>
      </c>
      <c r="AV7" s="36">
        <v>796.43</v>
      </c>
      <c r="AW7" s="36">
        <v>490.35</v>
      </c>
      <c r="AX7" s="36">
        <v>792.56</v>
      </c>
      <c r="AY7" s="36">
        <v>832.37</v>
      </c>
      <c r="AZ7" s="36">
        <v>852.01</v>
      </c>
      <c r="BA7" s="36">
        <v>909.68</v>
      </c>
      <c r="BB7" s="36">
        <v>382.09</v>
      </c>
      <c r="BC7" s="36">
        <v>264.16000000000003</v>
      </c>
      <c r="BD7" s="36">
        <v>55.3</v>
      </c>
      <c r="BE7" s="36">
        <v>47.73</v>
      </c>
      <c r="BF7" s="36">
        <v>41.84</v>
      </c>
      <c r="BG7" s="36">
        <v>36.74</v>
      </c>
      <c r="BH7" s="36">
        <v>34.71</v>
      </c>
      <c r="BI7" s="36">
        <v>403.05</v>
      </c>
      <c r="BJ7" s="36">
        <v>403.15</v>
      </c>
      <c r="BK7" s="36">
        <v>391.4</v>
      </c>
      <c r="BL7" s="36">
        <v>382.65</v>
      </c>
      <c r="BM7" s="36">
        <v>385.06</v>
      </c>
      <c r="BN7" s="36">
        <v>283.72000000000003</v>
      </c>
      <c r="BO7" s="36">
        <v>92.5</v>
      </c>
      <c r="BP7" s="36">
        <v>95.63</v>
      </c>
      <c r="BQ7" s="36">
        <v>99.16</v>
      </c>
      <c r="BR7" s="36">
        <v>97.42</v>
      </c>
      <c r="BS7" s="36">
        <v>107.32</v>
      </c>
      <c r="BT7" s="36">
        <v>97.63</v>
      </c>
      <c r="BU7" s="36">
        <v>94.86</v>
      </c>
      <c r="BV7" s="36">
        <v>95.91</v>
      </c>
      <c r="BW7" s="36">
        <v>96.1</v>
      </c>
      <c r="BX7" s="36">
        <v>99.07</v>
      </c>
      <c r="BY7" s="36">
        <v>104.6</v>
      </c>
      <c r="BZ7" s="36">
        <v>144.94</v>
      </c>
      <c r="CA7" s="36">
        <v>146.66999999999999</v>
      </c>
      <c r="CB7" s="36">
        <v>142.55000000000001</v>
      </c>
      <c r="CC7" s="36">
        <v>144.63</v>
      </c>
      <c r="CD7" s="36">
        <v>131.30000000000001</v>
      </c>
      <c r="CE7" s="36">
        <v>172.59</v>
      </c>
      <c r="CF7" s="36">
        <v>179.14</v>
      </c>
      <c r="CG7" s="36">
        <v>179.29</v>
      </c>
      <c r="CH7" s="36">
        <v>178.39</v>
      </c>
      <c r="CI7" s="36">
        <v>173.03</v>
      </c>
      <c r="CJ7" s="36">
        <v>164.21</v>
      </c>
      <c r="CK7" s="36">
        <v>56.77</v>
      </c>
      <c r="CL7" s="36">
        <v>56.52</v>
      </c>
      <c r="CM7" s="36">
        <v>78.2</v>
      </c>
      <c r="CN7" s="36">
        <v>77.319999999999993</v>
      </c>
      <c r="CO7" s="36">
        <v>76.900000000000006</v>
      </c>
      <c r="CP7" s="36">
        <v>60.17</v>
      </c>
      <c r="CQ7" s="36">
        <v>58.76</v>
      </c>
      <c r="CR7" s="36">
        <v>59.09</v>
      </c>
      <c r="CS7" s="36">
        <v>59.23</v>
      </c>
      <c r="CT7" s="36">
        <v>58.58</v>
      </c>
      <c r="CU7" s="36">
        <v>59.8</v>
      </c>
      <c r="CV7" s="36">
        <v>96.28</v>
      </c>
      <c r="CW7" s="36">
        <v>94.36</v>
      </c>
      <c r="CX7" s="36">
        <v>93.52</v>
      </c>
      <c r="CY7" s="36">
        <v>93.31</v>
      </c>
      <c r="CZ7" s="36">
        <v>92.58</v>
      </c>
      <c r="DA7" s="36">
        <v>85.47</v>
      </c>
      <c r="DB7" s="36">
        <v>84.87</v>
      </c>
      <c r="DC7" s="36">
        <v>85.4</v>
      </c>
      <c r="DD7" s="36">
        <v>85.53</v>
      </c>
      <c r="DE7" s="36">
        <v>85.23</v>
      </c>
      <c r="DF7" s="36">
        <v>89.78</v>
      </c>
      <c r="DG7" s="36">
        <v>48.54</v>
      </c>
      <c r="DH7" s="36">
        <v>49.29</v>
      </c>
      <c r="DI7" s="36">
        <v>48.82</v>
      </c>
      <c r="DJ7" s="36">
        <v>49.98</v>
      </c>
      <c r="DK7" s="36">
        <v>50.19</v>
      </c>
      <c r="DL7" s="36">
        <v>34.47</v>
      </c>
      <c r="DM7" s="36">
        <v>35.53</v>
      </c>
      <c r="DN7" s="36">
        <v>36.36</v>
      </c>
      <c r="DO7" s="36">
        <v>37.340000000000003</v>
      </c>
      <c r="DP7" s="36">
        <v>44.31</v>
      </c>
      <c r="DQ7" s="36">
        <v>46.31</v>
      </c>
      <c r="DR7" s="36">
        <v>8.34</v>
      </c>
      <c r="DS7" s="36">
        <v>8.25</v>
      </c>
      <c r="DT7" s="36">
        <v>9.32</v>
      </c>
      <c r="DU7" s="36">
        <v>10.63</v>
      </c>
      <c r="DV7" s="36">
        <v>31.38</v>
      </c>
      <c r="DW7" s="36">
        <v>6.06</v>
      </c>
      <c r="DX7" s="36">
        <v>6.47</v>
      </c>
      <c r="DY7" s="36">
        <v>7.8</v>
      </c>
      <c r="DZ7" s="36">
        <v>8.39</v>
      </c>
      <c r="EA7" s="36">
        <v>10.09</v>
      </c>
      <c r="EB7" s="36">
        <v>12.42</v>
      </c>
      <c r="EC7" s="36">
        <v>0</v>
      </c>
      <c r="ED7" s="36">
        <v>0</v>
      </c>
      <c r="EE7" s="36">
        <v>1.64</v>
      </c>
      <c r="EF7" s="36">
        <v>1.18</v>
      </c>
      <c r="EG7" s="36">
        <v>0.56000000000000005</v>
      </c>
      <c r="EH7" s="36">
        <v>0.68</v>
      </c>
      <c r="EI7" s="36">
        <v>0.7</v>
      </c>
      <c r="EJ7" s="36">
        <v>0.81</v>
      </c>
      <c r="EK7" s="36">
        <v>0.59</v>
      </c>
      <c r="EL7" s="36">
        <v>0.6</v>
      </c>
      <c r="EM7" s="36">
        <v>0.78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 x14ac:dyDescent="0.15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愛知県</cp:lastModifiedBy>
  <cp:lastPrinted>2016-02-24T02:45:35Z</cp:lastPrinted>
  <dcterms:created xsi:type="dcterms:W3CDTF">2016-01-18T04:48:51Z</dcterms:created>
  <dcterms:modified xsi:type="dcterms:W3CDTF">2016-02-24T02:46:59Z</dcterms:modified>
  <cp:category/>
</cp:coreProperties>
</file>