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<sst xmlns="http://schemas.openxmlformats.org/spreadsheetml/2006/main" count="221" uniqueCount="111">
  <si>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</si>
  <si>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</si>
  <si>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</si>
  <si>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</si>
  <si>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</si>
  <si>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</si>
  <si>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</si>
  <si>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</si>
  <si>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</si>
  <si>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</si>
  <si>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</si>
  <si>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</si>
  <si>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</si>
  <si>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</si>
  <si>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</si>
  <si>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</si>
  <si>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</si>
  <si>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</si>
  <si>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</si>
  <si>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</si>
  <si>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</si>
  <si>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</si>
  <si>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</si>
  <si>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</si>
  <si>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</si>
  <si>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</si>
  <si>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</si>
  <si>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</si>
  <si>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</si>
  <si>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</si>
  <si>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</si>
  <si>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</si>
  <si>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</si>
  <si>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</si>
  <si>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</si>
  <si>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</si>
  <si>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</si>
  <si>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</si>
  <si>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</si>
  <si>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</si>
  <si>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</si>
  <si>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</si>
  <si>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</si>
  <si>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</si>
  <si>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</si>
  <si>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</si>
  <si>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</si>
  <si>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</si>
  <si>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</si>
  <si>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</si>
  <si>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</si>
  <si>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</si>
  <si>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</si>
  <si>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</si>
  <si>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</si>
  <si>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</si>
  <si>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</si>
  <si>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</si>
  <si>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</si>
  <si>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</si>
  <si>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</si>
  <si>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</si>
  <si>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</si>
  <si>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</si>
  <si>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</si>
  <si>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</si>
  <si>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</si>
  <si>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</si>
  <si>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</si>
  <si>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</si>
  <si>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</si>
  <si>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</si>
  <si>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</si>
  <si>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</si>
  <si>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</si>
  <si>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</si>
  <si>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</si>
  <si>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</si>
  <si>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</si>
  <si>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</si>
  <si>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</si>
  <si>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</si>
  <si>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</si>
  <si>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</si>
  <si>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</si>
  <si>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</si>
  <si>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</si>
  <si>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</si>
  <si>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</si>
  <si>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</si>
  <si>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</si>
  <si>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</si>
  <si>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</si>
  <si>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</si>
  <si>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</si>
  <si>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</si>
  <si>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飛島村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</si>
  <si>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</si>
  <si>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</si>
  <si>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</si>
  <si>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</si>
  <si>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</si>
  <si>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</si>
  <si>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</si>
  <si>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</si>
  <si>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</si>
  <si>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</si>
  <si>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</si>
  <si>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５年間の収益的収支比率により、本事業は赤字経営であり、一般会計からの繰入金に依存しているのが現状です。
　水洗化率が高いにも関わらず、経費回収率が類似団体平均値を下回っているのは、適切な料金設定がされていないことも要因のひとつと考えられます。</t>
    <rPh sb="115" eb="116">
      <t>カンガ</t>
    </rPh>
    <phoneticPr fontId="4"/>
  </si>
  <si>
    <t>　平成１６年度に最後の処理区を供用開始したことにより、村内全ての処理区の管路整備が完了しました。よって、近年は、維持管理にコストを投入しています。しかし、供用開始時期が早い処理区は、平成５年度からであり、老朽化対策が必要です。現在、管路点検を順次行うことにより、老朽化に備えています。</t>
    <rPh sb="41" eb="43">
      <t>カンリョウ</t>
    </rPh>
    <phoneticPr fontId="4"/>
  </si>
  <si>
    <t>　村内の全ての処理区において整備が完了しており、近年は維持管理にコストの投入がシフトしています。しかし、経費回収率が低いことから、現状では適切な水準の料金収入が確保されていない可能性があります。将来的な公営企業会計の導入を含めた検討を行い、経営の健全化を図る必要があると考えています。</t>
    <rPh sb="17" eb="19">
      <t>カンリョウ</t>
    </rPh>
    <rPh sb="88" eb="91">
      <t>カノウセイ</t>
    </rPh>
    <rPh sb="97" eb="100">
      <t>ショウライテキ</t>
    </rPh>
    <rPh sb="101" eb="103">
      <t>コウエイ</t>
    </rPh>
    <rPh sb="103" eb="105">
      <t>キギョウ</t>
    </rPh>
    <rPh sb="105" eb="107">
      <t>カイケイ</t>
    </rPh>
    <rPh sb="108" eb="110">
      <t>ドウニュウ</t>
    </rPh>
    <rPh sb="111" eb="112">
      <t>フク</t>
    </rPh>
    <rPh sb="114" eb="116">
      <t>ケントウ</t>
    </rPh>
    <rPh sb="117" eb="118">
      <t>オコナ</t>
    </rPh>
    <rPh sb="120" eb="122">
      <t>ケイエイ</t>
    </rPh>
    <rPh sb="123" eb="126">
      <t>ケンゼンカ</t>
    </rPh>
    <rPh sb="127" eb="128">
      <t>ハカ</t>
    </rPh>
    <rPh sb="129" eb="131">
      <t>ヒツヨウ</t>
    </rPh>
    <rPh sb="135" eb="1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</si>
</sst>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638016"/>
        <c:axId val="456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5638016"/>
        <c:axId val="45639552"/>
      </c:lineChart>
      <c:dateAx>
        <c:axId val="45638016"/>
        <c:scaling>
          <c:orientation val="minMax"/>
        </c:scaling>
        <c:delete val="1"/>
        <c:axPos val="b"/>
        <c:numFmt formatCode="ge" sourceLinked="1"/>
        <c:majorTickMark val="none"/>
        <c:minorTickMark val="none"/>
        <c:tickLblPos val="none"/>
        <c:crossAx val="45639552"/>
        <c:crosses val="autoZero"/>
        <c:auto val="1"/>
        <c:lblOffset val="100"/>
        <c:baseTimeUnit val="years"/>
      </c:dateAx>
      <c:valAx>
        <c:axId val="456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8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50.92</c:v>
                </c:pt>
                <c:pt idx="1">
                  <c:v>50.09</c:v>
                </c:pt>
                <c:pt idx="2">
                  <c:v>48.85</c:v>
                </c:pt>
                <c:pt idx="3">
                  <c:v>50.37</c:v>
                </c:pt>
                <c:pt idx="4">
                  <c:v>53.48</c:v>
                </c:pt>
              </c:numCache>
            </c:numRef>
          </c:val>
        </c:ser>
        <c:dLbls>
          <c:showLegendKey val="0"/>
          <c:showVal val="0"/>
          <c:showCatName val="0"/>
          <c:showSerName val="0"/>
          <c:showPercent val="0"/>
          <c:showBubbleSize val="0"/>
        </c:dLbls>
        <c:gapWidth val="150"/>
        <c:axId val="93335552"/>
        <c:axId val="933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3335552"/>
        <c:axId val="93337472"/>
      </c:lineChart>
      <c:dateAx>
        <c:axId val="93335552"/>
        <c:scaling>
          <c:orientation val="minMax"/>
        </c:scaling>
        <c:delete val="1"/>
        <c:axPos val="b"/>
        <c:numFmt formatCode="ge" sourceLinked="1"/>
        <c:majorTickMark val="none"/>
        <c:minorTickMark val="none"/>
        <c:tickLblPos val="none"/>
        <c:crossAx val="93337472"/>
        <c:crosses val="autoZero"/>
        <c:auto val="1"/>
        <c:lblOffset val="100"/>
        <c:baseTimeUnit val="years"/>
      </c:dateAx>
      <c:valAx>
        <c:axId val="933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95.64</c:v>
                </c:pt>
                <c:pt idx="1">
                  <c:v>95.78</c:v>
                </c:pt>
                <c:pt idx="2">
                  <c:v>96.87</c:v>
                </c:pt>
                <c:pt idx="3">
                  <c:v>97.11</c:v>
                </c:pt>
                <c:pt idx="4">
                  <c:v>96.92</c:v>
                </c:pt>
              </c:numCache>
            </c:numRef>
          </c:val>
        </c:ser>
        <c:dLbls>
          <c:showLegendKey val="0"/>
          <c:showVal val="0"/>
          <c:showCatName val="0"/>
          <c:showSerName val="0"/>
          <c:showPercent val="0"/>
          <c:showBubbleSize val="0"/>
        </c:dLbls>
        <c:gapWidth val="150"/>
        <c:axId val="93384064"/>
        <c:axId val="947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3384064"/>
        <c:axId val="94705152"/>
      </c:lineChart>
      <c:dateAx>
        <c:axId val="93384064"/>
        <c:scaling>
          <c:orientation val="minMax"/>
        </c:scaling>
        <c:delete val="1"/>
        <c:axPos val="b"/>
        <c:numFmt formatCode="ge" sourceLinked="1"/>
        <c:majorTickMark val="none"/>
        <c:minorTickMark val="none"/>
        <c:tickLblPos val="none"/>
        <c:crossAx val="94705152"/>
        <c:crosses val="autoZero"/>
        <c:auto val="1"/>
        <c:lblOffset val="100"/>
        <c:baseTimeUnit val="years"/>
      </c:dateAx>
      <c:valAx>
        <c:axId val="947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87.08</c:v>
                </c:pt>
                <c:pt idx="1">
                  <c:v>87.9</c:v>
                </c:pt>
                <c:pt idx="2">
                  <c:v>85.16</c:v>
                </c:pt>
                <c:pt idx="3">
                  <c:v>84.07</c:v>
                </c:pt>
                <c:pt idx="4">
                  <c:v>87.49</c:v>
                </c:pt>
              </c:numCache>
            </c:numRef>
          </c:val>
        </c:ser>
        <c:dLbls>
          <c:showLegendKey val="0"/>
          <c:showVal val="0"/>
          <c:showCatName val="0"/>
          <c:showSerName val="0"/>
          <c:showPercent val="0"/>
          <c:showBubbleSize val="0"/>
        </c:dLbls>
        <c:gapWidth val="150"/>
        <c:axId val="45661184"/>
        <c:axId val="45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61184"/>
        <c:axId val="45667456"/>
      </c:lineChart>
      <c:dateAx>
        <c:axId val="45661184"/>
        <c:scaling>
          <c:orientation val="minMax"/>
        </c:scaling>
        <c:delete val="1"/>
        <c:axPos val="b"/>
        <c:numFmt formatCode="ge" sourceLinked="1"/>
        <c:majorTickMark val="none"/>
        <c:minorTickMark val="none"/>
        <c:tickLblPos val="none"/>
        <c:crossAx val="45667456"/>
        <c:crosses val="autoZero"/>
        <c:auto val="1"/>
        <c:lblOffset val="100"/>
        <c:baseTimeUnit val="years"/>
      </c:dateAx>
      <c:valAx>
        <c:axId val="45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59872"/>
        <c:axId val="657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59872"/>
        <c:axId val="65766144"/>
      </c:lineChart>
      <c:dateAx>
        <c:axId val="65759872"/>
        <c:scaling>
          <c:orientation val="minMax"/>
        </c:scaling>
        <c:delete val="1"/>
        <c:axPos val="b"/>
        <c:numFmt formatCode="ge" sourceLinked="1"/>
        <c:majorTickMark val="none"/>
        <c:minorTickMark val="none"/>
        <c:tickLblPos val="none"/>
        <c:crossAx val="65766144"/>
        <c:crosses val="autoZero"/>
        <c:auto val="1"/>
        <c:lblOffset val="100"/>
        <c:baseTimeUnit val="years"/>
      </c:dateAx>
      <c:valAx>
        <c:axId val="657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43232"/>
        <c:axId val="925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43232"/>
        <c:axId val="92545408"/>
      </c:lineChart>
      <c:dateAx>
        <c:axId val="92543232"/>
        <c:scaling>
          <c:orientation val="minMax"/>
        </c:scaling>
        <c:delete val="1"/>
        <c:axPos val="b"/>
        <c:numFmt formatCode="ge" sourceLinked="1"/>
        <c:majorTickMark val="none"/>
        <c:minorTickMark val="none"/>
        <c:tickLblPos val="none"/>
        <c:crossAx val="92545408"/>
        <c:crosses val="autoZero"/>
        <c:auto val="1"/>
        <c:lblOffset val="100"/>
        <c:baseTimeUnit val="years"/>
      </c:dateAx>
      <c:valAx>
        <c:axId val="925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55520"/>
        <c:axId val="925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55520"/>
        <c:axId val="92574080"/>
      </c:lineChart>
      <c:dateAx>
        <c:axId val="92555520"/>
        <c:scaling>
          <c:orientation val="minMax"/>
        </c:scaling>
        <c:delete val="1"/>
        <c:axPos val="b"/>
        <c:numFmt formatCode="ge" sourceLinked="1"/>
        <c:majorTickMark val="none"/>
        <c:minorTickMark val="none"/>
        <c:tickLblPos val="none"/>
        <c:crossAx val="92574080"/>
        <c:crosses val="autoZero"/>
        <c:auto val="1"/>
        <c:lblOffset val="100"/>
        <c:baseTimeUnit val="years"/>
      </c:dateAx>
      <c:valAx>
        <c:axId val="925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96096"/>
        <c:axId val="931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96096"/>
        <c:axId val="93196288"/>
      </c:lineChart>
      <c:dateAx>
        <c:axId val="92596096"/>
        <c:scaling>
          <c:orientation val="minMax"/>
        </c:scaling>
        <c:delete val="1"/>
        <c:axPos val="b"/>
        <c:numFmt formatCode="ge" sourceLinked="1"/>
        <c:majorTickMark val="none"/>
        <c:minorTickMark val="none"/>
        <c:tickLblPos val="none"/>
        <c:crossAx val="93196288"/>
        <c:crosses val="autoZero"/>
        <c:auto val="1"/>
        <c:lblOffset val="100"/>
        <c:baseTimeUnit val="years"/>
      </c:dateAx>
      <c:valAx>
        <c:axId val="931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1110.3699999999999</c:v>
                </c:pt>
                <c:pt idx="1">
                  <c:v>1012.47</c:v>
                </c:pt>
                <c:pt idx="2">
                  <c:v>934.1</c:v>
                </c:pt>
                <c:pt idx="3">
                  <c:v>854.1</c:v>
                </c:pt>
                <c:pt idx="4">
                  <c:v>743.79</c:v>
                </c:pt>
              </c:numCache>
            </c:numRef>
          </c:val>
        </c:ser>
        <c:dLbls>
          <c:showLegendKey val="0"/>
          <c:showVal val="0"/>
          <c:showCatName val="0"/>
          <c:showSerName val="0"/>
          <c:showPercent val="0"/>
          <c:showBubbleSize val="0"/>
        </c:dLbls>
        <c:gapWidth val="150"/>
        <c:axId val="93226496"/>
        <c:axId val="932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3226496"/>
        <c:axId val="93228416"/>
      </c:lineChart>
      <c:dateAx>
        <c:axId val="93226496"/>
        <c:scaling>
          <c:orientation val="minMax"/>
        </c:scaling>
        <c:delete val="1"/>
        <c:axPos val="b"/>
        <c:numFmt formatCode="ge" sourceLinked="1"/>
        <c:majorTickMark val="none"/>
        <c:minorTickMark val="none"/>
        <c:tickLblPos val="none"/>
        <c:crossAx val="93228416"/>
        <c:crosses val="autoZero"/>
        <c:auto val="1"/>
        <c:lblOffset val="100"/>
        <c:baseTimeUnit val="years"/>
      </c:dateAx>
      <c:valAx>
        <c:axId val="932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20.68</c:v>
                </c:pt>
                <c:pt idx="1">
                  <c:v>19.16</c:v>
                </c:pt>
                <c:pt idx="2">
                  <c:v>19.93</c:v>
                </c:pt>
                <c:pt idx="3">
                  <c:v>21.85</c:v>
                </c:pt>
                <c:pt idx="4">
                  <c:v>21.11</c:v>
                </c:pt>
              </c:numCache>
            </c:numRef>
          </c:val>
        </c:ser>
        <c:dLbls>
          <c:showLegendKey val="0"/>
          <c:showVal val="0"/>
          <c:showCatName val="0"/>
          <c:showSerName val="0"/>
          <c:showPercent val="0"/>
          <c:showBubbleSize val="0"/>
        </c:dLbls>
        <c:gapWidth val="150"/>
        <c:axId val="93279360"/>
        <c:axId val="932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3279360"/>
        <c:axId val="93281280"/>
      </c:lineChart>
      <c:dateAx>
        <c:axId val="93279360"/>
        <c:scaling>
          <c:orientation val="minMax"/>
        </c:scaling>
        <c:delete val="1"/>
        <c:axPos val="b"/>
        <c:numFmt formatCode="ge" sourceLinked="1"/>
        <c:majorTickMark val="none"/>
        <c:minorTickMark val="none"/>
        <c:tickLblPos val="none"/>
        <c:crossAx val="93281280"/>
        <c:crosses val="autoZero"/>
        <c:auto val="1"/>
        <c:lblOffset val="100"/>
        <c:baseTimeUnit val="years"/>
      </c:dateAx>
      <c:valAx>
        <c:axId val="932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375.89</c:v>
                </c:pt>
                <c:pt idx="1">
                  <c:v>419.9</c:v>
                </c:pt>
                <c:pt idx="2">
                  <c:v>412.34</c:v>
                </c:pt>
                <c:pt idx="3">
                  <c:v>366.51</c:v>
                </c:pt>
                <c:pt idx="4">
                  <c:v>371.44</c:v>
                </c:pt>
              </c:numCache>
            </c:numRef>
          </c:val>
        </c:ser>
        <c:dLbls>
          <c:showLegendKey val="0"/>
          <c:showVal val="0"/>
          <c:showCatName val="0"/>
          <c:showSerName val="0"/>
          <c:showPercent val="0"/>
          <c:showBubbleSize val="0"/>
        </c:dLbls>
        <c:gapWidth val="150"/>
        <c:axId val="93303168"/>
        <c:axId val="933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3303168"/>
        <c:axId val="93305088"/>
      </c:lineChart>
      <c:dateAx>
        <c:axId val="93303168"/>
        <c:scaling>
          <c:orientation val="minMax"/>
        </c:scaling>
        <c:delete val="1"/>
        <c:axPos val="b"/>
        <c:numFmt formatCode="ge" sourceLinked="1"/>
        <c:majorTickMark val="none"/>
        <c:minorTickMark val="none"/>
        <c:tickLblPos val="none"/>
        <c:crossAx val="93305088"/>
        <c:crosses val="autoZero"/>
        <c:auto val="1"/>
        <c:lblOffset val="100"/>
        <c:baseTimeUnit val="years"/>
      </c:dateAx>
      <c:valAx>
        <c:axId val="933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飛島村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4607</v>
      </c>
      <c r="AM8" s="47"/>
      <c r="AN8" s="47"/>
      <c r="AO8" s="47"/>
      <c r="AP8" s="47"/>
      <c r="AQ8" s="47"/>
      <c r="AR8" s="47"/>
      <c r="AS8" s="47"/>
      <c r="AT8" s="43">
        <f>データ!S6</f>
        <v>22.42</v>
      </c>
      <c r="AU8" s="43"/>
      <c r="AV8" s="43"/>
      <c r="AW8" s="43"/>
      <c r="AX8" s="43"/>
      <c r="AY8" s="43"/>
      <c r="AZ8" s="43"/>
      <c r="BA8" s="43"/>
      <c r="BB8" s="43">
        <f>データ!T6</f>
        <v>205.49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88.15</v>
      </c>
      <c r="Q10" s="43"/>
      <c r="R10" s="43"/>
      <c r="S10" s="43"/>
      <c r="T10" s="43"/>
      <c r="U10" s="43"/>
      <c r="V10" s="43"/>
      <c r="W10" s="43">
        <f>データ!P6</f>
        <v>90</v>
      </c>
      <c r="X10" s="43"/>
      <c r="Y10" s="43"/>
      <c r="Z10" s="43"/>
      <c r="AA10" s="43"/>
      <c r="AB10" s="43"/>
      <c r="AC10" s="43"/>
      <c r="AD10" s="47">
        <f>データ!Q6</f>
        <v>1899</v>
      </c>
      <c r="AE10" s="47"/>
      <c r="AF10" s="47"/>
      <c r="AG10" s="47"/>
      <c r="AH10" s="47"/>
      <c r="AI10" s="47"/>
      <c r="AJ10" s="47"/>
      <c r="AK10" s="2"/>
      <c r="AL10" s="47">
        <f>データ!U6</f>
        <v>4054</v>
      </c>
      <c r="AM10" s="47"/>
      <c r="AN10" s="47"/>
      <c r="AO10" s="47"/>
      <c r="AP10" s="47"/>
      <c r="AQ10" s="47"/>
      <c r="AR10" s="47"/>
      <c r="AS10" s="47"/>
      <c r="AT10" s="43">
        <f>データ!V6</f>
        <v>2.27</v>
      </c>
      <c r="AU10" s="43"/>
      <c r="AV10" s="43"/>
      <c r="AW10" s="43"/>
      <c r="AX10" s="43"/>
      <c r="AY10" s="43"/>
      <c r="AZ10" s="43"/>
      <c r="BA10" s="43"/>
      <c r="BB10" s="43">
        <f>データ!W6</f>
        <v>1785.9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234273</v>
      </c>
      <c r="D6" s="31">
        <f t="shared" si="3"/>
        <v>47</v>
      </c>
      <c r="E6" s="31">
        <f t="shared" si="3"/>
        <v>17</v>
      </c>
      <c r="F6" s="31">
        <f t="shared" si="3"/>
        <v>5</v>
      </c>
      <c r="G6" s="31">
        <f t="shared" si="3"/>
        <v>0</v>
      </c>
      <c r="H6" s="31" t="str">
        <f t="shared" si="3"/>
        <v>愛知県　飛島村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88.15</v>
      </c>
      <c r="P6" s="32">
        <f t="shared" si="3"/>
        <v>90</v>
      </c>
      <c r="Q6" s="32">
        <f t="shared" si="3"/>
        <v>1899</v>
      </c>
      <c r="R6" s="32">
        <f t="shared" si="3"/>
        <v>4607</v>
      </c>
      <c r="S6" s="32">
        <f t="shared" si="3"/>
        <v>22.42</v>
      </c>
      <c r="T6" s="32">
        <f t="shared" si="3"/>
        <v>205.49</v>
      </c>
      <c r="U6" s="32">
        <f t="shared" si="3"/>
        <v>4054</v>
      </c>
      <c r="V6" s="32">
        <f t="shared" si="3"/>
        <v>2.27</v>
      </c>
      <c r="W6" s="32">
        <f t="shared" si="3"/>
        <v>1785.9</v>
      </c>
      <c r="X6" s="33">
        <f>IF(X7="",NA(),X7)</f>
        <v>87.08</v>
      </c>
      <c r="Y6" s="33">
        <f t="shared" ref="Y6:AG6" si="4">IF(Y7="",NA(),Y7)</f>
        <v>87.9</v>
      </c>
      <c r="Z6" s="33">
        <f t="shared" si="4"/>
        <v>85.16</v>
      </c>
      <c r="AA6" s="33">
        <f t="shared" si="4"/>
        <v>84.07</v>
      </c>
      <c r="AB6" s="33">
        <f t="shared" si="4"/>
        <v>87.49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1110.3699999999999</v>
      </c>
      <c r="BF6" s="33">
        <f t="shared" ref="BF6:BN6" si="7">IF(BF7="",NA(),BF7)</f>
        <v>1012.47</v>
      </c>
      <c r="BG6" s="33">
        <f t="shared" si="7"/>
        <v>934.1</v>
      </c>
      <c r="BH6" s="33">
        <f t="shared" si="7"/>
        <v>854.1</v>
      </c>
      <c r="BI6" s="33">
        <f t="shared" si="7"/>
        <v>743.79</v>
      </c>
      <c r="BJ6" s="33">
        <f t="shared" si="7"/>
        <v>1267.26</v>
      </c>
      <c r="BK6" s="33">
        <f t="shared" si="7"/>
        <v>1239.2</v>
      </c>
      <c r="BL6" s="33">
        <f t="shared" si="7"/>
        <v>1197.82</v>
      </c>
      <c r="BM6" s="33">
        <f t="shared" si="7"/>
        <v>1126.77</v>
      </c>
      <c r="BN6" s="33">
        <f t="shared" si="7"/>
        <v>1044.8</v>
      </c>
      <c r="BO6" s="32" t="str">
        <f>IF(BO7="","",IF(BO7="-","【-】","【"&amp;SUBSTITUTE(TEXT(BO7,"#,##0.00"),"-","△")&amp;"】"))</f>
        <v>【992.47】</v>
      </c>
      <c r="BP6" s="33">
        <f>IF(BP7="",NA(),BP7)</f>
        <v>20.68</v>
      </c>
      <c r="BQ6" s="33">
        <f t="shared" ref="BQ6:BY6" si="8">IF(BQ7="",NA(),BQ7)</f>
        <v>19.16</v>
      </c>
      <c r="BR6" s="33">
        <f t="shared" si="8"/>
        <v>19.93</v>
      </c>
      <c r="BS6" s="33">
        <f t="shared" si="8"/>
        <v>21.85</v>
      </c>
      <c r="BT6" s="33">
        <f t="shared" si="8"/>
        <v>21.11</v>
      </c>
      <c r="BU6" s="33">
        <f t="shared" si="8"/>
        <v>53.42</v>
      </c>
      <c r="BV6" s="33">
        <f t="shared" si="8"/>
        <v>51.56</v>
      </c>
      <c r="BW6" s="33">
        <f t="shared" si="8"/>
        <v>51.03</v>
      </c>
      <c r="BX6" s="33">
        <f t="shared" si="8"/>
        <v>50.9</v>
      </c>
      <c r="BY6" s="33">
        <f t="shared" si="8"/>
        <v>50.82</v>
      </c>
      <c r="BZ6" s="32" t="str">
        <f>IF(BZ7="","",IF(BZ7="-","【-】","【"&amp;SUBSTITUTE(TEXT(BZ7,"#,##0.00"),"-","△")&amp;"】"))</f>
        <v>【51.49】</v>
      </c>
      <c r="CA6" s="33">
        <f>IF(CA7="",NA(),CA7)</f>
        <v>375.89</v>
      </c>
      <c r="CB6" s="33">
        <f t="shared" ref="CB6:CJ6" si="9">IF(CB7="",NA(),CB7)</f>
        <v>419.9</v>
      </c>
      <c r="CC6" s="33">
        <f t="shared" si="9"/>
        <v>412.34</v>
      </c>
      <c r="CD6" s="33">
        <f t="shared" si="9"/>
        <v>366.51</v>
      </c>
      <c r="CE6" s="33">
        <f t="shared" si="9"/>
        <v>371.44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50.92</v>
      </c>
      <c r="CM6" s="33">
        <f t="shared" ref="CM6:CU6" si="10">IF(CM7="",NA(),CM7)</f>
        <v>50.09</v>
      </c>
      <c r="CN6" s="33">
        <f t="shared" si="10"/>
        <v>48.85</v>
      </c>
      <c r="CO6" s="33">
        <f t="shared" si="10"/>
        <v>50.37</v>
      </c>
      <c r="CP6" s="33">
        <f t="shared" si="10"/>
        <v>53.48</v>
      </c>
      <c r="CQ6" s="33">
        <f t="shared" si="10"/>
        <v>54.23</v>
      </c>
      <c r="CR6" s="33">
        <f t="shared" si="10"/>
        <v>55.2</v>
      </c>
      <c r="CS6" s="33">
        <f t="shared" si="10"/>
        <v>54.74</v>
      </c>
      <c r="CT6" s="33">
        <f t="shared" si="10"/>
        <v>53.78</v>
      </c>
      <c r="CU6" s="33">
        <f t="shared" si="10"/>
        <v>53.24</v>
      </c>
      <c r="CV6" s="32" t="str">
        <f>IF(CV7="","",IF(CV7="-","【-】","【"&amp;SUBSTITUTE(TEXT(CV7,"#,##0.00"),"-","△")&amp;"】"))</f>
        <v>【53.32】</v>
      </c>
      <c r="CW6" s="33">
        <f>IF(CW7="",NA(),CW7)</f>
        <v>95.64</v>
      </c>
      <c r="CX6" s="33">
        <f t="shared" ref="CX6:DF6" si="11">IF(CX7="",NA(),CX7)</f>
        <v>95.78</v>
      </c>
      <c r="CY6" s="33">
        <f t="shared" si="11"/>
        <v>96.87</v>
      </c>
      <c r="CZ6" s="33">
        <f t="shared" si="11"/>
        <v>97.11</v>
      </c>
      <c r="DA6" s="33">
        <f t="shared" si="11"/>
        <v>96.92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234273</v>
      </c>
      <c r="D7" s="35">
        <v>47</v>
      </c>
      <c r="E7" s="35">
        <v>17</v>
      </c>
      <c r="F7" s="35">
        <v>5</v>
      </c>
      <c r="G7" s="35">
        <v>0</v>
      </c>
      <c r="H7" s="35" t="s">
        <v>96</v>
      </c>
      <c r="I7" s="35" t="s">
        <v>97</v>
      </c>
      <c r="J7" s="35" t="s">
        <v>98</v>
      </c>
      <c r="K7" s="35" t="s">
        <v>99</v>
      </c>
      <c r="L7" s="35" t="s">
        <v>100</v>
      </c>
      <c r="M7" s="36" t="s">
        <v>101</v>
      </c>
      <c r="N7" s="36" t="s">
        <v>102</v>
      </c>
      <c r="O7" s="36">
        <v>88.15</v>
      </c>
      <c r="P7" s="36">
        <v>90</v>
      </c>
      <c r="Q7" s="36">
        <v>1899</v>
      </c>
      <c r="R7" s="36">
        <v>4607</v>
      </c>
      <c r="S7" s="36">
        <v>22.42</v>
      </c>
      <c r="T7" s="36">
        <v>205.49</v>
      </c>
      <c r="U7" s="36">
        <v>4054</v>
      </c>
      <c r="V7" s="36">
        <v>2.27</v>
      </c>
      <c r="W7" s="36">
        <v>1785.9</v>
      </c>
      <c r="X7" s="36">
        <v>87.08</v>
      </c>
      <c r="Y7" s="36">
        <v>87.9</v>
      </c>
      <c r="Z7" s="36">
        <v>85.16</v>
      </c>
      <c r="AA7" s="36">
        <v>84.07</v>
      </c>
      <c r="AB7" s="36">
        <v>87.49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1110.3699999999999</v>
      </c>
      <c r="BF7" s="36">
        <v>1012.47</v>
      </c>
      <c r="BG7" s="36">
        <v>934.1</v>
      </c>
      <c r="BH7" s="36">
        <v>854.1</v>
      </c>
      <c r="BI7" s="36">
        <v>743.79</v>
      </c>
      <c r="BJ7" s="36">
        <v>1267.26</v>
      </c>
      <c r="BK7" s="36">
        <v>1239.2</v>
      </c>
      <c r="BL7" s="36">
        <v>1197.82</v>
      </c>
      <c r="BM7" s="36">
        <v>1126.77</v>
      </c>
      <c r="BN7" s="36">
        <v>1044.8</v>
      </c>
      <c r="BO7" s="36">
        <v>992.47</v>
      </c>
      <c r="BP7" s="36">
        <v>20.68</v>
      </c>
      <c r="BQ7" s="36">
        <v>19.16</v>
      </c>
      <c r="BR7" s="36">
        <v>19.93</v>
      </c>
      <c r="BS7" s="36">
        <v>21.85</v>
      </c>
      <c r="BT7" s="36">
        <v>21.11</v>
      </c>
      <c r="BU7" s="36">
        <v>53.42</v>
      </c>
      <c r="BV7" s="36">
        <v>51.56</v>
      </c>
      <c r="BW7" s="36">
        <v>51.03</v>
      </c>
      <c r="BX7" s="36">
        <v>50.9</v>
      </c>
      <c r="BY7" s="36">
        <v>50.82</v>
      </c>
      <c r="BZ7" s="36">
        <v>51.49</v>
      </c>
      <c r="CA7" s="36">
        <v>375.89</v>
      </c>
      <c r="CB7" s="36">
        <v>419.9</v>
      </c>
      <c r="CC7" s="36">
        <v>412.34</v>
      </c>
      <c r="CD7" s="36">
        <v>366.51</v>
      </c>
      <c r="CE7" s="36">
        <v>371.44</v>
      </c>
      <c r="CF7" s="36">
        <v>269.12</v>
      </c>
      <c r="CG7" s="36">
        <v>283.26</v>
      </c>
      <c r="CH7" s="36">
        <v>289.60000000000002</v>
      </c>
      <c r="CI7" s="36">
        <v>293.27</v>
      </c>
      <c r="CJ7" s="36">
        <v>300.52</v>
      </c>
      <c r="CK7" s="36">
        <v>295.10000000000002</v>
      </c>
      <c r="CL7" s="36">
        <v>50.92</v>
      </c>
      <c r="CM7" s="36">
        <v>50.09</v>
      </c>
      <c r="CN7" s="36">
        <v>48.85</v>
      </c>
      <c r="CO7" s="36">
        <v>50.37</v>
      </c>
      <c r="CP7" s="36">
        <v>53.48</v>
      </c>
      <c r="CQ7" s="36">
        <v>54.23</v>
      </c>
      <c r="CR7" s="36">
        <v>55.2</v>
      </c>
      <c r="CS7" s="36">
        <v>54.74</v>
      </c>
      <c r="CT7" s="36">
        <v>53.78</v>
      </c>
      <c r="CU7" s="36">
        <v>53.24</v>
      </c>
      <c r="CV7" s="36">
        <v>53.32</v>
      </c>
      <c r="CW7" s="36">
        <v>95.64</v>
      </c>
      <c r="CX7" s="36">
        <v>95.78</v>
      </c>
      <c r="CY7" s="36">
        <v>96.87</v>
      </c>
      <c r="CZ7" s="36">
        <v>97.11</v>
      </c>
      <c r="DA7" s="36">
        <v>96.92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2016-02-22T11:38:48Z</cp:lastPrinted>
  <dcterms:created xsi:type="dcterms:W3CDTF">2016-02-03T09:14:49Z</dcterms:created>
  <dcterms:modified xsi:type="dcterms:W3CDTF">2016-02-25T02:59:29Z</dcterms:modified>
  <cp:category/>
</cp:coreProperties>
</file>