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5025" yWindow="-15" windowWidth="5040" windowHeight="267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<sst xmlns="http://schemas.openxmlformats.org/spreadsheetml/2006/main" count="217" uniqueCount="107">
  <si>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</si>
  <si>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</si>
  <si>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</si>
  <si>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</si>
  <si>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</si>
  <si>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</si>
  <si>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</si>
  <si>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</si>
  <si>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</si>
  <si>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</si>
  <si>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</si>
  <si>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</si>
  <si>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</si>
  <si>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</si>
  <si>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</si>
  <si>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</si>
  <si>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</si>
  <si>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</si>
  <si>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</si>
  <si>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</si>
  <si>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</si>
  <si>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</si>
  <si>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</si>
  <si>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</si>
  <si>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</si>
  <si>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</si>
  <si>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</si>
  <si>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</si>
  <si>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</si>
  <si>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</si>
  <si>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</si>
  <si>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</si>
  <si>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</si>
  <si>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</si>
  <si>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</si>
  <si>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</si>
  <si>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</si>
  <si>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</si>
  <si>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</si>
  <si>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</si>
  <si>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</si>
  <si>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</si>
  <si>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</si>
  <si>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</si>
  <si>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</si>
  <si>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</si>
  <si>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</si>
  <si>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</si>
  <si>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</si>
  <si>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</si>
  <si>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</si>
  <si>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</si>
  <si>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</si>
  <si>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</si>
  <si>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</si>
  <si>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</si>
  <si>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</si>
  <si>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</si>
  <si>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</si>
  <si>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</si>
  <si>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</si>
  <si>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</si>
  <si>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</si>
  <si>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</si>
  <si>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</si>
  <si>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</si>
  <si>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</si>
  <si>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</si>
  <si>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</si>
  <si>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</si>
  <si>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</si>
  <si>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</si>
  <si>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</si>
  <si>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</si>
  <si>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</si>
  <si>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</si>
  <si>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</si>
  <si>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</si>
  <si>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</si>
  <si>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</si>
  <si>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</si>
  <si>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</si>
  <si>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</si>
  <si>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</si>
  <si>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</si>
  <si>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</si>
  <si>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</si>
  <si>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</si>
  <si>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</si>
  <si>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</si>
  <si>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</si>
  <si>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</si>
  <si>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</si>
  <si>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美浜町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</si>
  <si>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</si>
  <si>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</si>
  <si>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</si>
  <si>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</si>
  <si>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</si>
  <si>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</si>
  <si>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</si>
  <si>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</si>
  <si>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</si>
  <si>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</si>
  <si>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及び⑤料金回収率は100％以上であり、単年度における経営は概ね良好である。収益不足による一般会計からの繰入も無く、給水収益で事業運営がなされている。また、②累積欠損金比率については、平成19年度以降累積欠損金が発生していないことにより0％となっている。しかしながら、人口減少・節水傾向により給水収益が減少しているため、今後は数値が悪化することが想定される。
　③流動比率は類似団体平均値と比べ極端に高い。現金及び未収金の残高が多いことによる。なお、未収金については平成26年会計制度見直しに伴い回収率を考慮した計上となっている。④企業債残高対給水収益比率が低いのは平成19年～平成24年まで新規起債が無く、企業債残高が少額となっていることによる。単年度の経営状態は良好だが、必要な投資・更新が遅れ、現金保有が増している状況である。
　⑦施設利用率については、平成26年度において約55％まで低下した。人口減少等による配水量減少に伴う。施設更新時の配水能力見直しが必要である。
　⑧有収率では類似団体・全国平均と比べると高いが、低下傾向にある。今後も継続して漏水調査を行っていく。</t>
    <rPh sb="2" eb="4">
      <t>ケイジョウ</t>
    </rPh>
    <rPh sb="4" eb="6">
      <t>シュウシ</t>
    </rPh>
    <rPh sb="6" eb="8">
      <t>ヒリツ</t>
    </rPh>
    <rPh sb="8" eb="9">
      <t>オヨ</t>
    </rPh>
    <rPh sb="11" eb="13">
      <t>リョウキン</t>
    </rPh>
    <rPh sb="13" eb="15">
      <t>カイシュウ</t>
    </rPh>
    <rPh sb="15" eb="16">
      <t>リツ</t>
    </rPh>
    <rPh sb="21" eb="23">
      <t>イジョウ</t>
    </rPh>
    <rPh sb="27" eb="29">
      <t>タンネン</t>
    </rPh>
    <rPh sb="29" eb="30">
      <t>ド</t>
    </rPh>
    <rPh sb="34" eb="36">
      <t>ケイエイ</t>
    </rPh>
    <rPh sb="37" eb="38">
      <t>オオム</t>
    </rPh>
    <rPh sb="39" eb="41">
      <t>リョウコウ</t>
    </rPh>
    <rPh sb="45" eb="47">
      <t>シュウエキ</t>
    </rPh>
    <rPh sb="47" eb="49">
      <t>ブソク</t>
    </rPh>
    <rPh sb="52" eb="54">
      <t>イッパン</t>
    </rPh>
    <rPh sb="54" eb="56">
      <t>カイケイ</t>
    </rPh>
    <rPh sb="59" eb="61">
      <t>クリイレ</t>
    </rPh>
    <rPh sb="62" eb="63">
      <t>ナ</t>
    </rPh>
    <rPh sb="65" eb="67">
      <t>キュウスイ</t>
    </rPh>
    <rPh sb="67" eb="69">
      <t>シュウエキ</t>
    </rPh>
    <rPh sb="70" eb="72">
      <t>ジギョウ</t>
    </rPh>
    <rPh sb="72" eb="74">
      <t>ウンエイ</t>
    </rPh>
    <rPh sb="86" eb="88">
      <t>ルイセキ</t>
    </rPh>
    <rPh sb="88" eb="90">
      <t>ケッソン</t>
    </rPh>
    <rPh sb="90" eb="91">
      <t>キン</t>
    </rPh>
    <rPh sb="91" eb="93">
      <t>ヒリツ</t>
    </rPh>
    <rPh sb="99" eb="101">
      <t>ヘイセイ</t>
    </rPh>
    <rPh sb="103" eb="105">
      <t>ネンド</t>
    </rPh>
    <rPh sb="105" eb="107">
      <t>イコウ</t>
    </rPh>
    <rPh sb="107" eb="109">
      <t>ルイセキ</t>
    </rPh>
    <rPh sb="109" eb="111">
      <t>ケッソン</t>
    </rPh>
    <rPh sb="111" eb="112">
      <t>キン</t>
    </rPh>
    <rPh sb="113" eb="115">
      <t>ハッセイ</t>
    </rPh>
    <rPh sb="141" eb="143">
      <t>ジンコウ</t>
    </rPh>
    <rPh sb="143" eb="145">
      <t>ゲンショウ</t>
    </rPh>
    <rPh sb="146" eb="148">
      <t>セッスイ</t>
    </rPh>
    <rPh sb="148" eb="150">
      <t>ケイコウ</t>
    </rPh>
    <rPh sb="153" eb="155">
      <t>キュウスイ</t>
    </rPh>
    <rPh sb="155" eb="157">
      <t>シュウエキ</t>
    </rPh>
    <rPh sb="158" eb="160">
      <t>ゲンショウ</t>
    </rPh>
    <rPh sb="167" eb="169">
      <t>コンゴ</t>
    </rPh>
    <rPh sb="170" eb="172">
      <t>スウチ</t>
    </rPh>
    <rPh sb="173" eb="175">
      <t>アッカ</t>
    </rPh>
    <rPh sb="180" eb="182">
      <t>ソウテイ</t>
    </rPh>
    <rPh sb="189" eb="191">
      <t>リュウドウ</t>
    </rPh>
    <rPh sb="191" eb="193">
      <t>ヒリツ</t>
    </rPh>
    <rPh sb="194" eb="196">
      <t>ルイジ</t>
    </rPh>
    <rPh sb="196" eb="198">
      <t>ダンタイ</t>
    </rPh>
    <rPh sb="198" eb="200">
      <t>ヘイキン</t>
    </rPh>
    <rPh sb="200" eb="201">
      <t>チ</t>
    </rPh>
    <rPh sb="202" eb="203">
      <t>クラ</t>
    </rPh>
    <rPh sb="204" eb="206">
      <t>キョクタン</t>
    </rPh>
    <rPh sb="207" eb="208">
      <t>タカ</t>
    </rPh>
    <rPh sb="210" eb="212">
      <t>ゲンキン</t>
    </rPh>
    <rPh sb="212" eb="213">
      <t>オヨ</t>
    </rPh>
    <rPh sb="214" eb="217">
      <t>ミシュウキン</t>
    </rPh>
    <rPh sb="218" eb="220">
      <t>ザンダカ</t>
    </rPh>
    <rPh sb="221" eb="222">
      <t>オオ</t>
    </rPh>
    <rPh sb="232" eb="235">
      <t>ミシュウキン</t>
    </rPh>
    <rPh sb="240" eb="242">
      <t>ヘイセイ</t>
    </rPh>
    <rPh sb="244" eb="245">
      <t>ネン</t>
    </rPh>
    <rPh sb="245" eb="247">
      <t>カイケイ</t>
    </rPh>
    <rPh sb="247" eb="249">
      <t>セイド</t>
    </rPh>
    <rPh sb="249" eb="251">
      <t>ミナオ</t>
    </rPh>
    <rPh sb="253" eb="254">
      <t>トモナ</t>
    </rPh>
    <rPh sb="255" eb="257">
      <t>カイシュウ</t>
    </rPh>
    <rPh sb="257" eb="258">
      <t>リツ</t>
    </rPh>
    <rPh sb="259" eb="261">
      <t>コウリョ</t>
    </rPh>
    <rPh sb="263" eb="265">
      <t>ケイジョウ</t>
    </rPh>
    <rPh sb="273" eb="275">
      <t>キギョウ</t>
    </rPh>
    <rPh sb="275" eb="276">
      <t>サイ</t>
    </rPh>
    <rPh sb="276" eb="278">
      <t>ザンダカ</t>
    </rPh>
    <rPh sb="278" eb="279">
      <t>タイ</t>
    </rPh>
    <rPh sb="279" eb="281">
      <t>キュウスイ</t>
    </rPh>
    <rPh sb="281" eb="283">
      <t>シュウエキ</t>
    </rPh>
    <rPh sb="283" eb="285">
      <t>ヒリツ</t>
    </rPh>
    <rPh sb="286" eb="287">
      <t>ヒク</t>
    </rPh>
    <rPh sb="290" eb="292">
      <t>ヘイセイ</t>
    </rPh>
    <rPh sb="294" eb="295">
      <t>ネン</t>
    </rPh>
    <rPh sb="296" eb="298">
      <t>ヘイセイ</t>
    </rPh>
    <rPh sb="300" eb="301">
      <t>ネン</t>
    </rPh>
    <rPh sb="303" eb="305">
      <t>シンキ</t>
    </rPh>
    <rPh sb="305" eb="307">
      <t>キサイ</t>
    </rPh>
    <rPh sb="308" eb="309">
      <t>ナ</t>
    </rPh>
    <rPh sb="311" eb="313">
      <t>キギョウ</t>
    </rPh>
    <rPh sb="313" eb="314">
      <t>サイ</t>
    </rPh>
    <rPh sb="314" eb="316">
      <t>ザンダカ</t>
    </rPh>
    <rPh sb="317" eb="319">
      <t>ショウガク</t>
    </rPh>
    <rPh sb="331" eb="334">
      <t>タンネンド</t>
    </rPh>
    <rPh sb="335" eb="337">
      <t>ケイエイ</t>
    </rPh>
    <rPh sb="337" eb="339">
      <t>ジョウタイ</t>
    </rPh>
    <rPh sb="340" eb="342">
      <t>リョウコウ</t>
    </rPh>
    <rPh sb="345" eb="347">
      <t>ヒツヨウ</t>
    </rPh>
    <rPh sb="348" eb="350">
      <t>トウシ</t>
    </rPh>
    <rPh sb="351" eb="353">
      <t>コウシン</t>
    </rPh>
    <rPh sb="354" eb="355">
      <t>オク</t>
    </rPh>
    <rPh sb="357" eb="359">
      <t>ゲンキン</t>
    </rPh>
    <rPh sb="376" eb="378">
      <t>シセツ</t>
    </rPh>
    <rPh sb="378" eb="380">
      <t>リヨウ</t>
    </rPh>
    <rPh sb="380" eb="381">
      <t>リツ</t>
    </rPh>
    <rPh sb="387" eb="389">
      <t>ヘイセイ</t>
    </rPh>
    <rPh sb="391" eb="393">
      <t>ネンド</t>
    </rPh>
    <rPh sb="397" eb="398">
      <t>ヤク</t>
    </rPh>
    <rPh sb="403" eb="405">
      <t>テイカ</t>
    </rPh>
    <rPh sb="408" eb="410">
      <t>ジンコウ</t>
    </rPh>
    <rPh sb="410" eb="412">
      <t>ゲンショウ</t>
    </rPh>
    <rPh sb="412" eb="413">
      <t>トウ</t>
    </rPh>
    <rPh sb="416" eb="418">
      <t>ハイスイ</t>
    </rPh>
    <rPh sb="418" eb="419">
      <t>リョウ</t>
    </rPh>
    <rPh sb="419" eb="421">
      <t>ゲンショウ</t>
    </rPh>
    <rPh sb="422" eb="423">
      <t>トモナ</t>
    </rPh>
    <rPh sb="425" eb="427">
      <t>シセツ</t>
    </rPh>
    <rPh sb="427" eb="430">
      <t>コウシンジ</t>
    </rPh>
    <rPh sb="431" eb="433">
      <t>ハイスイ</t>
    </rPh>
    <rPh sb="433" eb="435">
      <t>ノウリョク</t>
    </rPh>
    <rPh sb="435" eb="437">
      <t>ミナオ</t>
    </rPh>
    <rPh sb="439" eb="441">
      <t>ヒツヨウ</t>
    </rPh>
    <rPh sb="448" eb="450">
      <t>ユウシュウ</t>
    </rPh>
    <rPh sb="450" eb="451">
      <t>リツ</t>
    </rPh>
    <rPh sb="453" eb="455">
      <t>ルイジ</t>
    </rPh>
    <rPh sb="455" eb="457">
      <t>ダンタイ</t>
    </rPh>
    <rPh sb="458" eb="460">
      <t>ゼンコク</t>
    </rPh>
    <rPh sb="460" eb="462">
      <t>ヘイキン</t>
    </rPh>
    <rPh sb="463" eb="464">
      <t>クラ</t>
    </rPh>
    <rPh sb="467" eb="468">
      <t>タカ</t>
    </rPh>
    <rPh sb="471" eb="473">
      <t>テイカ</t>
    </rPh>
    <rPh sb="473" eb="475">
      <t>ケイコウ</t>
    </rPh>
    <rPh sb="479" eb="481">
      <t>コンゴ</t>
    </rPh>
    <rPh sb="482" eb="484">
      <t>ケイゾク</t>
    </rPh>
    <rPh sb="486" eb="488">
      <t>ロウスイ</t>
    </rPh>
    <rPh sb="488" eb="490">
      <t>チョウサ</t>
    </rPh>
    <rPh sb="491" eb="492">
      <t>オコナ</t>
    </rPh>
    <phoneticPr fontId="4"/>
  </si>
  <si>
    <t>　①有形固定資産減価償却率及び②管路経年化率は平均値より高い。特に法定耐用年数を経過した管路の増加が進んでおり、③管路更新率と合わせて考察すると更新投資が大幅に遅れていることが分かる。また、当町においては大規模な区画整理、管路拡張計画が近年無く、数値を下げている要因とも考えられる。なお、平成25年度より河和配水池付近の管路耐震化事業を優先して実施しているが管路延長が短いため全体から見る更新率への影響が少ない。</t>
    <rPh sb="2" eb="4">
      <t>ユウケイ</t>
    </rPh>
    <rPh sb="4" eb="6">
      <t>コテイ</t>
    </rPh>
    <rPh sb="6" eb="8">
      <t>シサン</t>
    </rPh>
    <rPh sb="8" eb="10">
      <t>ゲンカ</t>
    </rPh>
    <rPh sb="10" eb="12">
      <t>ショウキャク</t>
    </rPh>
    <rPh sb="12" eb="13">
      <t>リツ</t>
    </rPh>
    <rPh sb="13" eb="14">
      <t>オヨ</t>
    </rPh>
    <rPh sb="16" eb="18">
      <t>カンロ</t>
    </rPh>
    <rPh sb="18" eb="21">
      <t>ケイネンカ</t>
    </rPh>
    <rPh sb="21" eb="22">
      <t>リツ</t>
    </rPh>
    <rPh sb="23" eb="25">
      <t>ヘイキン</t>
    </rPh>
    <rPh sb="25" eb="26">
      <t>チ</t>
    </rPh>
    <rPh sb="28" eb="29">
      <t>タカ</t>
    </rPh>
    <rPh sb="31" eb="32">
      <t>トク</t>
    </rPh>
    <rPh sb="33" eb="35">
      <t>ホウテイ</t>
    </rPh>
    <rPh sb="35" eb="37">
      <t>タイヨウ</t>
    </rPh>
    <rPh sb="37" eb="39">
      <t>ネンスウ</t>
    </rPh>
    <rPh sb="40" eb="42">
      <t>ケイカ</t>
    </rPh>
    <rPh sb="44" eb="46">
      <t>カンロ</t>
    </rPh>
    <rPh sb="47" eb="49">
      <t>ゾウカ</t>
    </rPh>
    <rPh sb="50" eb="51">
      <t>スス</t>
    </rPh>
    <rPh sb="57" eb="59">
      <t>カンロ</t>
    </rPh>
    <rPh sb="59" eb="61">
      <t>コウシン</t>
    </rPh>
    <rPh sb="61" eb="62">
      <t>リツ</t>
    </rPh>
    <rPh sb="63" eb="64">
      <t>ア</t>
    </rPh>
    <rPh sb="67" eb="69">
      <t>コウサツ</t>
    </rPh>
    <rPh sb="72" eb="74">
      <t>コウシン</t>
    </rPh>
    <rPh sb="74" eb="76">
      <t>トウシ</t>
    </rPh>
    <rPh sb="77" eb="79">
      <t>オオハバ</t>
    </rPh>
    <rPh sb="80" eb="81">
      <t>オク</t>
    </rPh>
    <rPh sb="88" eb="89">
      <t>ワ</t>
    </rPh>
    <rPh sb="95" eb="97">
      <t>トウチョウ</t>
    </rPh>
    <rPh sb="102" eb="105">
      <t>ダイキボ</t>
    </rPh>
    <rPh sb="106" eb="108">
      <t>クカク</t>
    </rPh>
    <rPh sb="108" eb="110">
      <t>セイリ</t>
    </rPh>
    <rPh sb="111" eb="113">
      <t>カンロ</t>
    </rPh>
    <rPh sb="113" eb="115">
      <t>カクチョウ</t>
    </rPh>
    <rPh sb="115" eb="117">
      <t>ケイカク</t>
    </rPh>
    <rPh sb="118" eb="120">
      <t>キンネン</t>
    </rPh>
    <rPh sb="120" eb="121">
      <t>ナ</t>
    </rPh>
    <rPh sb="123" eb="125">
      <t>スウチ</t>
    </rPh>
    <rPh sb="126" eb="127">
      <t>サ</t>
    </rPh>
    <rPh sb="131" eb="133">
      <t>ヨウイン</t>
    </rPh>
    <rPh sb="135" eb="136">
      <t>カンガ</t>
    </rPh>
    <phoneticPr fontId="4"/>
  </si>
  <si>
    <t>　経営指標より、給水収益が年々減少傾向にあるとはいえ、単年で見れば健全な経営状態である。
　しかしながら、明らかに投資不足・管路更新不足の状態が分かる。日常的な漏水事故・大規模災害への対応として管路更新は喫緊の課題ではあるが、積極的に実施するためには現状の収益状態では不可能であり、今後、起債の増加とともに料金体系の見直しも必要と考察する。収支バランス・投資バランスを総合的にまとめた経営計画の策定が必要である。</t>
    <rPh sb="1" eb="3">
      <t>ケイエイ</t>
    </rPh>
    <rPh sb="3" eb="5">
      <t>シヒョウ</t>
    </rPh>
    <rPh sb="8" eb="10">
      <t>キュウスイ</t>
    </rPh>
    <rPh sb="10" eb="12">
      <t>シュウエキ</t>
    </rPh>
    <rPh sb="13" eb="15">
      <t>ネンネン</t>
    </rPh>
    <rPh sb="15" eb="17">
      <t>ゲンショウ</t>
    </rPh>
    <rPh sb="17" eb="19">
      <t>ケイコウ</t>
    </rPh>
    <rPh sb="27" eb="29">
      <t>タンネン</t>
    </rPh>
    <rPh sb="30" eb="31">
      <t>ミ</t>
    </rPh>
    <rPh sb="33" eb="35">
      <t>ケンゼン</t>
    </rPh>
    <rPh sb="36" eb="38">
      <t>ケイエイ</t>
    </rPh>
    <rPh sb="38" eb="40">
      <t>ジョウタイ</t>
    </rPh>
    <rPh sb="53" eb="54">
      <t>アキ</t>
    </rPh>
    <rPh sb="57" eb="59">
      <t>トウシ</t>
    </rPh>
    <rPh sb="59" eb="61">
      <t>フソク</t>
    </rPh>
    <rPh sb="62" eb="64">
      <t>カンロ</t>
    </rPh>
    <rPh sb="64" eb="66">
      <t>コウシン</t>
    </rPh>
    <rPh sb="66" eb="68">
      <t>フソク</t>
    </rPh>
    <rPh sb="69" eb="71">
      <t>ジョウタイ</t>
    </rPh>
    <rPh sb="72" eb="73">
      <t>ワ</t>
    </rPh>
    <rPh sb="76" eb="79">
      <t>ニチジョウテキ</t>
    </rPh>
    <rPh sb="80" eb="82">
      <t>ロウスイ</t>
    </rPh>
    <rPh sb="82" eb="84">
      <t>ジコ</t>
    </rPh>
    <rPh sb="85" eb="88">
      <t>ダイキボ</t>
    </rPh>
    <rPh sb="88" eb="90">
      <t>サイガイ</t>
    </rPh>
    <rPh sb="92" eb="94">
      <t>タイオウ</t>
    </rPh>
    <rPh sb="97" eb="99">
      <t>カンロ</t>
    </rPh>
    <rPh sb="99" eb="101">
      <t>コウシン</t>
    </rPh>
    <rPh sb="102" eb="104">
      <t>キッキン</t>
    </rPh>
    <rPh sb="105" eb="107">
      <t>カダイ</t>
    </rPh>
    <rPh sb="113" eb="116">
      <t>セッキョクテキ</t>
    </rPh>
    <rPh sb="117" eb="119">
      <t>ジッシ</t>
    </rPh>
    <rPh sb="125" eb="127">
      <t>ゲンジョウ</t>
    </rPh>
    <rPh sb="128" eb="130">
      <t>シュウエキ</t>
    </rPh>
    <rPh sb="130" eb="132">
      <t>ジョウタイ</t>
    </rPh>
    <rPh sb="134" eb="137">
      <t>フカノウ</t>
    </rPh>
    <rPh sb="141" eb="143">
      <t>コンゴ</t>
    </rPh>
    <rPh sb="144" eb="146">
      <t>キサイ</t>
    </rPh>
    <rPh sb="147" eb="149">
      <t>ゾウカ</t>
    </rPh>
    <rPh sb="153" eb="155">
      <t>リョウキン</t>
    </rPh>
    <rPh sb="155" eb="157">
      <t>タイケイ</t>
    </rPh>
    <rPh sb="158" eb="160">
      <t>ミナオ</t>
    </rPh>
    <rPh sb="162" eb="164">
      <t>ヒツヨウ</t>
    </rPh>
    <rPh sb="165" eb="167">
      <t>コウサツ</t>
    </rPh>
    <rPh sb="170" eb="172">
      <t>シュウシ</t>
    </rPh>
    <rPh sb="177" eb="179">
      <t>トウシ</t>
    </rPh>
    <rPh sb="184" eb="187">
      <t>ソウゴウテキ</t>
    </rPh>
    <rPh sb="192" eb="194">
      <t>ケイエイ</t>
    </rPh>
    <rPh sb="194" eb="196">
      <t>ケイカク</t>
    </rPh>
    <rPh sb="197" eb="199">
      <t>サクテイ</t>
    </rPh>
    <rPh sb="200" eb="20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</si>
</sst>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0.46</c:v>
                </c:pt>
                <c:pt idx="1">
                  <c:v>0.49</c:v>
                </c:pt>
                <c:pt idx="2">
                  <c:v>0.27</c:v>
                </c:pt>
                <c:pt idx="3" formatCode="#,##0.00;&quot;△&quot;#,##0.00">
                  <c:v>0</c:v>
                </c:pt>
                <c:pt idx="4">
                  <c:v>0.15</c:v>
                </c:pt>
              </c:numCache>
            </c:numRef>
          </c:val>
        </c:ser>
        <c:dLbls>
          <c:showLegendKey val="0"/>
          <c:showVal val="0"/>
          <c:showCatName val="0"/>
          <c:showSerName val="0"/>
          <c:showPercent val="0"/>
          <c:showBubbleSize val="0"/>
        </c:dLbls>
        <c:gapWidth val="150"/>
        <c:axId val="169278464"/>
        <c:axId val="16928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169278464"/>
        <c:axId val="169280640"/>
      </c:lineChart>
      <c:dateAx>
        <c:axId val="169278464"/>
        <c:scaling>
          <c:orientation val="minMax"/>
        </c:scaling>
        <c:delete val="1"/>
        <c:axPos val="b"/>
        <c:numFmt formatCode="ge" sourceLinked="1"/>
        <c:majorTickMark val="none"/>
        <c:minorTickMark val="none"/>
        <c:tickLblPos val="none"/>
        <c:crossAx val="169280640"/>
        <c:crosses val="autoZero"/>
        <c:auto val="1"/>
        <c:lblOffset val="100"/>
        <c:baseTimeUnit val="years"/>
      </c:dateAx>
      <c:valAx>
        <c:axId val="1692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27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58.17</c:v>
                </c:pt>
                <c:pt idx="1">
                  <c:v>56.96</c:v>
                </c:pt>
                <c:pt idx="2">
                  <c:v>56.26</c:v>
                </c:pt>
                <c:pt idx="3">
                  <c:v>57.55</c:v>
                </c:pt>
                <c:pt idx="4">
                  <c:v>55.03</c:v>
                </c:pt>
              </c:numCache>
            </c:numRef>
          </c:val>
        </c:ser>
        <c:dLbls>
          <c:showLegendKey val="0"/>
          <c:showVal val="0"/>
          <c:showCatName val="0"/>
          <c:showSerName val="0"/>
          <c:showPercent val="0"/>
          <c:showBubbleSize val="0"/>
        </c:dLbls>
        <c:gapWidth val="150"/>
        <c:axId val="169663872"/>
        <c:axId val="16970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69663872"/>
        <c:axId val="169707008"/>
      </c:lineChart>
      <c:dateAx>
        <c:axId val="169663872"/>
        <c:scaling>
          <c:orientation val="minMax"/>
        </c:scaling>
        <c:delete val="1"/>
        <c:axPos val="b"/>
        <c:numFmt formatCode="ge" sourceLinked="1"/>
        <c:majorTickMark val="none"/>
        <c:minorTickMark val="none"/>
        <c:tickLblPos val="none"/>
        <c:crossAx val="169707008"/>
        <c:crosses val="autoZero"/>
        <c:auto val="1"/>
        <c:lblOffset val="100"/>
        <c:baseTimeUnit val="years"/>
      </c:dateAx>
      <c:valAx>
        <c:axId val="16970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94.27</c:v>
                </c:pt>
                <c:pt idx="1">
                  <c:v>94.45</c:v>
                </c:pt>
                <c:pt idx="2">
                  <c:v>94.46</c:v>
                </c:pt>
                <c:pt idx="3">
                  <c:v>92.66</c:v>
                </c:pt>
                <c:pt idx="4">
                  <c:v>92.35</c:v>
                </c:pt>
              </c:numCache>
            </c:numRef>
          </c:val>
        </c:ser>
        <c:dLbls>
          <c:showLegendKey val="0"/>
          <c:showVal val="0"/>
          <c:showCatName val="0"/>
          <c:showSerName val="0"/>
          <c:showPercent val="0"/>
          <c:showBubbleSize val="0"/>
        </c:dLbls>
        <c:gapWidth val="150"/>
        <c:axId val="169729024"/>
        <c:axId val="16980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69729024"/>
        <c:axId val="169804928"/>
      </c:lineChart>
      <c:dateAx>
        <c:axId val="169729024"/>
        <c:scaling>
          <c:orientation val="minMax"/>
        </c:scaling>
        <c:delete val="1"/>
        <c:axPos val="b"/>
        <c:numFmt formatCode="ge" sourceLinked="1"/>
        <c:majorTickMark val="none"/>
        <c:minorTickMark val="none"/>
        <c:tickLblPos val="none"/>
        <c:crossAx val="169804928"/>
        <c:crosses val="autoZero"/>
        <c:auto val="1"/>
        <c:lblOffset val="100"/>
        <c:baseTimeUnit val="years"/>
      </c:dateAx>
      <c:valAx>
        <c:axId val="1698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100.57</c:v>
                </c:pt>
                <c:pt idx="1">
                  <c:v>99.42</c:v>
                </c:pt>
                <c:pt idx="2">
                  <c:v>102.68</c:v>
                </c:pt>
                <c:pt idx="3">
                  <c:v>103.87</c:v>
                </c:pt>
                <c:pt idx="4">
                  <c:v>109.39</c:v>
                </c:pt>
              </c:numCache>
            </c:numRef>
          </c:val>
        </c:ser>
        <c:dLbls>
          <c:showLegendKey val="0"/>
          <c:showVal val="0"/>
          <c:showCatName val="0"/>
          <c:showSerName val="0"/>
          <c:showPercent val="0"/>
          <c:showBubbleSize val="0"/>
        </c:dLbls>
        <c:gapWidth val="150"/>
        <c:axId val="169314944"/>
        <c:axId val="16931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169314944"/>
        <c:axId val="169317120"/>
      </c:lineChart>
      <c:dateAx>
        <c:axId val="169314944"/>
        <c:scaling>
          <c:orientation val="minMax"/>
        </c:scaling>
        <c:delete val="1"/>
        <c:axPos val="b"/>
        <c:numFmt formatCode="ge" sourceLinked="1"/>
        <c:majorTickMark val="none"/>
        <c:minorTickMark val="none"/>
        <c:tickLblPos val="none"/>
        <c:crossAx val="169317120"/>
        <c:crosses val="autoZero"/>
        <c:auto val="1"/>
        <c:lblOffset val="100"/>
        <c:baseTimeUnit val="years"/>
      </c:dateAx>
      <c:valAx>
        <c:axId val="169317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31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39.4</c:v>
                </c:pt>
                <c:pt idx="1">
                  <c:v>40.909999999999997</c:v>
                </c:pt>
                <c:pt idx="2">
                  <c:v>42.44</c:v>
                </c:pt>
                <c:pt idx="3">
                  <c:v>43.65</c:v>
                </c:pt>
                <c:pt idx="4">
                  <c:v>50.41</c:v>
                </c:pt>
              </c:numCache>
            </c:numRef>
          </c:val>
        </c:ser>
        <c:dLbls>
          <c:showLegendKey val="0"/>
          <c:showVal val="0"/>
          <c:showCatName val="0"/>
          <c:showSerName val="0"/>
          <c:showPercent val="0"/>
          <c:showBubbleSize val="0"/>
        </c:dLbls>
        <c:gapWidth val="150"/>
        <c:axId val="169351424"/>
        <c:axId val="1693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169351424"/>
        <c:axId val="169369984"/>
      </c:lineChart>
      <c:dateAx>
        <c:axId val="169351424"/>
        <c:scaling>
          <c:orientation val="minMax"/>
        </c:scaling>
        <c:delete val="1"/>
        <c:axPos val="b"/>
        <c:numFmt formatCode="ge" sourceLinked="1"/>
        <c:majorTickMark val="none"/>
        <c:minorTickMark val="none"/>
        <c:tickLblPos val="none"/>
        <c:crossAx val="169369984"/>
        <c:crosses val="autoZero"/>
        <c:auto val="1"/>
        <c:lblOffset val="100"/>
        <c:baseTimeUnit val="years"/>
      </c:dateAx>
      <c:valAx>
        <c:axId val="1693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5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2.27</c:v>
                </c:pt>
                <c:pt idx="1">
                  <c:v>8.2200000000000006</c:v>
                </c:pt>
                <c:pt idx="2">
                  <c:v>9.17</c:v>
                </c:pt>
                <c:pt idx="3">
                  <c:v>13.28</c:v>
                </c:pt>
                <c:pt idx="4">
                  <c:v>15.27</c:v>
                </c:pt>
              </c:numCache>
            </c:numRef>
          </c:val>
        </c:ser>
        <c:dLbls>
          <c:showLegendKey val="0"/>
          <c:showVal val="0"/>
          <c:showCatName val="0"/>
          <c:showSerName val="0"/>
          <c:showPercent val="0"/>
          <c:showBubbleSize val="0"/>
        </c:dLbls>
        <c:gapWidth val="150"/>
        <c:axId val="169383808"/>
        <c:axId val="16940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169383808"/>
        <c:axId val="169402368"/>
      </c:lineChart>
      <c:dateAx>
        <c:axId val="169383808"/>
        <c:scaling>
          <c:orientation val="minMax"/>
        </c:scaling>
        <c:delete val="1"/>
        <c:axPos val="b"/>
        <c:numFmt formatCode="ge" sourceLinked="1"/>
        <c:majorTickMark val="none"/>
        <c:minorTickMark val="none"/>
        <c:tickLblPos val="none"/>
        <c:crossAx val="169402368"/>
        <c:crosses val="autoZero"/>
        <c:auto val="1"/>
        <c:lblOffset val="100"/>
        <c:baseTimeUnit val="years"/>
      </c:dateAx>
      <c:valAx>
        <c:axId val="16940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8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9457152"/>
        <c:axId val="16945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169457152"/>
        <c:axId val="169459072"/>
      </c:lineChart>
      <c:dateAx>
        <c:axId val="169457152"/>
        <c:scaling>
          <c:orientation val="minMax"/>
        </c:scaling>
        <c:delete val="1"/>
        <c:axPos val="b"/>
        <c:numFmt formatCode="ge" sourceLinked="1"/>
        <c:majorTickMark val="none"/>
        <c:minorTickMark val="none"/>
        <c:tickLblPos val="none"/>
        <c:crossAx val="169459072"/>
        <c:crosses val="autoZero"/>
        <c:auto val="1"/>
        <c:lblOffset val="100"/>
        <c:baseTimeUnit val="years"/>
      </c:dateAx>
      <c:valAx>
        <c:axId val="169459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4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2018.91</c:v>
                </c:pt>
                <c:pt idx="1">
                  <c:v>1308.46</c:v>
                </c:pt>
                <c:pt idx="2">
                  <c:v>2270.73</c:v>
                </c:pt>
                <c:pt idx="3">
                  <c:v>1112.5899999999999</c:v>
                </c:pt>
                <c:pt idx="4">
                  <c:v>1272.29</c:v>
                </c:pt>
              </c:numCache>
            </c:numRef>
          </c:val>
        </c:ser>
        <c:dLbls>
          <c:showLegendKey val="0"/>
          <c:showVal val="0"/>
          <c:showCatName val="0"/>
          <c:showSerName val="0"/>
          <c:showPercent val="0"/>
          <c:showBubbleSize val="0"/>
        </c:dLbls>
        <c:gapWidth val="150"/>
        <c:axId val="169493632"/>
        <c:axId val="16949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169493632"/>
        <c:axId val="169495552"/>
      </c:lineChart>
      <c:dateAx>
        <c:axId val="169493632"/>
        <c:scaling>
          <c:orientation val="minMax"/>
        </c:scaling>
        <c:delete val="1"/>
        <c:axPos val="b"/>
        <c:numFmt formatCode="ge" sourceLinked="1"/>
        <c:majorTickMark val="none"/>
        <c:minorTickMark val="none"/>
        <c:tickLblPos val="none"/>
        <c:crossAx val="169495552"/>
        <c:crosses val="autoZero"/>
        <c:auto val="1"/>
        <c:lblOffset val="100"/>
        <c:baseTimeUnit val="years"/>
      </c:dateAx>
      <c:valAx>
        <c:axId val="169495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4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27.07</c:v>
                </c:pt>
                <c:pt idx="1">
                  <c:v>22.75</c:v>
                </c:pt>
                <c:pt idx="2">
                  <c:v>18.350000000000001</c:v>
                </c:pt>
                <c:pt idx="3">
                  <c:v>23.36</c:v>
                </c:pt>
                <c:pt idx="4">
                  <c:v>27.63</c:v>
                </c:pt>
              </c:numCache>
            </c:numRef>
          </c:val>
        </c:ser>
        <c:dLbls>
          <c:showLegendKey val="0"/>
          <c:showVal val="0"/>
          <c:showCatName val="0"/>
          <c:showSerName val="0"/>
          <c:showPercent val="0"/>
          <c:showBubbleSize val="0"/>
        </c:dLbls>
        <c:gapWidth val="150"/>
        <c:axId val="169526016"/>
        <c:axId val="16952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69526016"/>
        <c:axId val="169527936"/>
      </c:lineChart>
      <c:dateAx>
        <c:axId val="169526016"/>
        <c:scaling>
          <c:orientation val="minMax"/>
        </c:scaling>
        <c:delete val="1"/>
        <c:axPos val="b"/>
        <c:numFmt formatCode="ge" sourceLinked="1"/>
        <c:majorTickMark val="none"/>
        <c:minorTickMark val="none"/>
        <c:tickLblPos val="none"/>
        <c:crossAx val="169527936"/>
        <c:crosses val="autoZero"/>
        <c:auto val="1"/>
        <c:lblOffset val="100"/>
        <c:baseTimeUnit val="years"/>
      </c:dateAx>
      <c:valAx>
        <c:axId val="169527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52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98.79</c:v>
                </c:pt>
                <c:pt idx="1">
                  <c:v>98.06</c:v>
                </c:pt>
                <c:pt idx="2">
                  <c:v>101.74</c:v>
                </c:pt>
                <c:pt idx="3">
                  <c:v>102.78</c:v>
                </c:pt>
                <c:pt idx="4">
                  <c:v>110.4</c:v>
                </c:pt>
              </c:numCache>
            </c:numRef>
          </c:val>
        </c:ser>
        <c:dLbls>
          <c:showLegendKey val="0"/>
          <c:showVal val="0"/>
          <c:showCatName val="0"/>
          <c:showSerName val="0"/>
          <c:showPercent val="0"/>
          <c:showBubbleSize val="0"/>
        </c:dLbls>
        <c:gapWidth val="150"/>
        <c:axId val="169611648"/>
        <c:axId val="16961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69611648"/>
        <c:axId val="169613568"/>
      </c:lineChart>
      <c:dateAx>
        <c:axId val="169611648"/>
        <c:scaling>
          <c:orientation val="minMax"/>
        </c:scaling>
        <c:delete val="1"/>
        <c:axPos val="b"/>
        <c:numFmt formatCode="ge" sourceLinked="1"/>
        <c:majorTickMark val="none"/>
        <c:minorTickMark val="none"/>
        <c:tickLblPos val="none"/>
        <c:crossAx val="169613568"/>
        <c:crosses val="autoZero"/>
        <c:auto val="1"/>
        <c:lblOffset val="100"/>
        <c:baseTimeUnit val="years"/>
      </c:dateAx>
      <c:valAx>
        <c:axId val="16961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1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160.65</c:v>
                </c:pt>
                <c:pt idx="1">
                  <c:v>161.19</c:v>
                </c:pt>
                <c:pt idx="2">
                  <c:v>155.85</c:v>
                </c:pt>
                <c:pt idx="3">
                  <c:v>154.44</c:v>
                </c:pt>
                <c:pt idx="4">
                  <c:v>142.71</c:v>
                </c:pt>
              </c:numCache>
            </c:numRef>
          </c:val>
        </c:ser>
        <c:dLbls>
          <c:showLegendKey val="0"/>
          <c:showVal val="0"/>
          <c:showCatName val="0"/>
          <c:showSerName val="0"/>
          <c:showPercent val="0"/>
          <c:showBubbleSize val="0"/>
        </c:dLbls>
        <c:gapWidth val="150"/>
        <c:axId val="169648128"/>
        <c:axId val="1696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69648128"/>
        <c:axId val="169650048"/>
      </c:lineChart>
      <c:dateAx>
        <c:axId val="169648128"/>
        <c:scaling>
          <c:orientation val="minMax"/>
        </c:scaling>
        <c:delete val="1"/>
        <c:axPos val="b"/>
        <c:numFmt formatCode="ge" sourceLinked="1"/>
        <c:majorTickMark val="none"/>
        <c:minorTickMark val="none"/>
        <c:tickLblPos val="none"/>
        <c:crossAx val="169650048"/>
        <c:crosses val="autoZero"/>
        <c:auto val="1"/>
        <c:lblOffset val="100"/>
        <c:baseTimeUnit val="years"/>
      </c:dateAx>
      <c:valAx>
        <c:axId val="1696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4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美浜町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22972</v>
      </c>
      <c r="AJ8" s="56"/>
      <c r="AK8" s="56"/>
      <c r="AL8" s="56"/>
      <c r="AM8" s="56"/>
      <c r="AN8" s="56"/>
      <c r="AO8" s="56"/>
      <c r="AP8" s="57"/>
      <c r="AQ8" s="47">
        <f>データ!R6</f>
        <v>46.2</v>
      </c>
      <c r="AR8" s="47"/>
      <c r="AS8" s="47"/>
      <c r="AT8" s="47"/>
      <c r="AU8" s="47"/>
      <c r="AV8" s="47"/>
      <c r="AW8" s="47"/>
      <c r="AX8" s="47"/>
      <c r="AY8" s="47">
        <f>データ!S6</f>
        <v>497.23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94.1</v>
      </c>
      <c r="K10" s="47"/>
      <c r="L10" s="47"/>
      <c r="M10" s="47"/>
      <c r="N10" s="47"/>
      <c r="O10" s="47"/>
      <c r="P10" s="47"/>
      <c r="Q10" s="47"/>
      <c r="R10" s="47">
        <f>データ!O6</f>
        <v>99.8</v>
      </c>
      <c r="S10" s="47"/>
      <c r="T10" s="47"/>
      <c r="U10" s="47"/>
      <c r="V10" s="47"/>
      <c r="W10" s="47"/>
      <c r="X10" s="47"/>
      <c r="Y10" s="47"/>
      <c r="Z10" s="78">
        <f>データ!P6</f>
        <v>2600</v>
      </c>
      <c r="AA10" s="78"/>
      <c r="AB10" s="78"/>
      <c r="AC10" s="78"/>
      <c r="AD10" s="78"/>
      <c r="AE10" s="78"/>
      <c r="AF10" s="78"/>
      <c r="AG10" s="78"/>
      <c r="AH10" s="2"/>
      <c r="AI10" s="78">
        <f>データ!T6</f>
        <v>22845</v>
      </c>
      <c r="AJ10" s="78"/>
      <c r="AK10" s="78"/>
      <c r="AL10" s="78"/>
      <c r="AM10" s="78"/>
      <c r="AN10" s="78"/>
      <c r="AO10" s="78"/>
      <c r="AP10" s="78"/>
      <c r="AQ10" s="47">
        <f>データ!U6</f>
        <v>46.2</v>
      </c>
      <c r="AR10" s="47"/>
      <c r="AS10" s="47"/>
      <c r="AT10" s="47"/>
      <c r="AU10" s="47"/>
      <c r="AV10" s="47"/>
      <c r="AW10" s="47"/>
      <c r="AX10" s="47"/>
      <c r="AY10" s="47">
        <f>データ!V6</f>
        <v>494.48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234460</v>
      </c>
      <c r="D6" s="31">
        <f t="shared" si="3"/>
        <v>46</v>
      </c>
      <c r="E6" s="31">
        <f t="shared" si="3"/>
        <v>1</v>
      </c>
      <c r="F6" s="31">
        <f t="shared" si="3"/>
        <v>0</v>
      </c>
      <c r="G6" s="31">
        <f t="shared" si="3"/>
        <v>1</v>
      </c>
      <c r="H6" s="31" t="str">
        <f t="shared" si="3"/>
        <v>愛知県　美浜町</v>
      </c>
      <c r="I6" s="31" t="str">
        <f t="shared" si="3"/>
        <v>法適用</v>
      </c>
      <c r="J6" s="31" t="str">
        <f t="shared" si="3"/>
        <v>水道事業</v>
      </c>
      <c r="K6" s="31" t="str">
        <f t="shared" si="3"/>
        <v>末端給水事業</v>
      </c>
      <c r="L6" s="31" t="str">
        <f t="shared" si="3"/>
        <v>A6</v>
      </c>
      <c r="M6" s="32" t="str">
        <f t="shared" si="3"/>
        <v>-</v>
      </c>
      <c r="N6" s="32">
        <f t="shared" si="3"/>
        <v>94.1</v>
      </c>
      <c r="O6" s="32">
        <f t="shared" si="3"/>
        <v>99.8</v>
      </c>
      <c r="P6" s="32">
        <f t="shared" si="3"/>
        <v>2600</v>
      </c>
      <c r="Q6" s="32">
        <f t="shared" si="3"/>
        <v>22972</v>
      </c>
      <c r="R6" s="32">
        <f t="shared" si="3"/>
        <v>46.2</v>
      </c>
      <c r="S6" s="32">
        <f t="shared" si="3"/>
        <v>497.23</v>
      </c>
      <c r="T6" s="32">
        <f t="shared" si="3"/>
        <v>22845</v>
      </c>
      <c r="U6" s="32">
        <f t="shared" si="3"/>
        <v>46.2</v>
      </c>
      <c r="V6" s="32">
        <f t="shared" si="3"/>
        <v>494.48</v>
      </c>
      <c r="W6" s="33">
        <f>IF(W7="",NA(),W7)</f>
        <v>100.57</v>
      </c>
      <c r="X6" s="33">
        <f t="shared" ref="X6:AF6" si="4">IF(X7="",NA(),X7)</f>
        <v>99.42</v>
      </c>
      <c r="Y6" s="33">
        <f t="shared" si="4"/>
        <v>102.68</v>
      </c>
      <c r="Z6" s="33">
        <f t="shared" si="4"/>
        <v>103.87</v>
      </c>
      <c r="AA6" s="33">
        <f t="shared" si="4"/>
        <v>109.39</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2018.91</v>
      </c>
      <c r="AT6" s="33">
        <f t="shared" ref="AT6:BB6" si="6">IF(AT7="",NA(),AT7)</f>
        <v>1308.46</v>
      </c>
      <c r="AU6" s="33">
        <f t="shared" si="6"/>
        <v>2270.73</v>
      </c>
      <c r="AV6" s="33">
        <f t="shared" si="6"/>
        <v>1112.5899999999999</v>
      </c>
      <c r="AW6" s="33">
        <f t="shared" si="6"/>
        <v>1272.29</v>
      </c>
      <c r="AX6" s="33">
        <f t="shared" si="6"/>
        <v>969.16</v>
      </c>
      <c r="AY6" s="33">
        <f t="shared" si="6"/>
        <v>995.5</v>
      </c>
      <c r="AZ6" s="33">
        <f t="shared" si="6"/>
        <v>915.5</v>
      </c>
      <c r="BA6" s="33">
        <f t="shared" si="6"/>
        <v>963.24</v>
      </c>
      <c r="BB6" s="33">
        <f t="shared" si="6"/>
        <v>381.53</v>
      </c>
      <c r="BC6" s="32" t="str">
        <f>IF(BC7="","",IF(BC7="-","【-】","【"&amp;SUBSTITUTE(TEXT(BC7,"#,##0.00"),"-","△")&amp;"】"))</f>
        <v>【264.16】</v>
      </c>
      <c r="BD6" s="33">
        <f>IF(BD7="",NA(),BD7)</f>
        <v>27.07</v>
      </c>
      <c r="BE6" s="33">
        <f t="shared" ref="BE6:BM6" si="7">IF(BE7="",NA(),BE7)</f>
        <v>22.75</v>
      </c>
      <c r="BF6" s="33">
        <f t="shared" si="7"/>
        <v>18.350000000000001</v>
      </c>
      <c r="BG6" s="33">
        <f t="shared" si="7"/>
        <v>23.36</v>
      </c>
      <c r="BH6" s="33">
        <f t="shared" si="7"/>
        <v>27.63</v>
      </c>
      <c r="BI6" s="33">
        <f t="shared" si="7"/>
        <v>421.66</v>
      </c>
      <c r="BJ6" s="33">
        <f t="shared" si="7"/>
        <v>414.59</v>
      </c>
      <c r="BK6" s="33">
        <f t="shared" si="7"/>
        <v>404.78</v>
      </c>
      <c r="BL6" s="33">
        <f t="shared" si="7"/>
        <v>400.38</v>
      </c>
      <c r="BM6" s="33">
        <f t="shared" si="7"/>
        <v>393.27</v>
      </c>
      <c r="BN6" s="32" t="str">
        <f>IF(BN7="","",IF(BN7="-","【-】","【"&amp;SUBSTITUTE(TEXT(BN7,"#,##0.00"),"-","△")&amp;"】"))</f>
        <v>【283.72】</v>
      </c>
      <c r="BO6" s="33">
        <f>IF(BO7="",NA(),BO7)</f>
        <v>98.79</v>
      </c>
      <c r="BP6" s="33">
        <f t="shared" ref="BP6:BX6" si="8">IF(BP7="",NA(),BP7)</f>
        <v>98.06</v>
      </c>
      <c r="BQ6" s="33">
        <f t="shared" si="8"/>
        <v>101.74</v>
      </c>
      <c r="BR6" s="33">
        <f t="shared" si="8"/>
        <v>102.78</v>
      </c>
      <c r="BS6" s="33">
        <f t="shared" si="8"/>
        <v>110.4</v>
      </c>
      <c r="BT6" s="33">
        <f t="shared" si="8"/>
        <v>99.51</v>
      </c>
      <c r="BU6" s="33">
        <f t="shared" si="8"/>
        <v>97.71</v>
      </c>
      <c r="BV6" s="33">
        <f t="shared" si="8"/>
        <v>98.07</v>
      </c>
      <c r="BW6" s="33">
        <f t="shared" si="8"/>
        <v>96.56</v>
      </c>
      <c r="BX6" s="33">
        <f t="shared" si="8"/>
        <v>100.47</v>
      </c>
      <c r="BY6" s="32" t="str">
        <f>IF(BY7="","",IF(BY7="-","【-】","【"&amp;SUBSTITUTE(TEXT(BY7,"#,##0.00"),"-","△")&amp;"】"))</f>
        <v>【104.60】</v>
      </c>
      <c r="BZ6" s="33">
        <f>IF(BZ7="",NA(),BZ7)</f>
        <v>160.65</v>
      </c>
      <c r="CA6" s="33">
        <f t="shared" ref="CA6:CI6" si="9">IF(CA7="",NA(),CA7)</f>
        <v>161.19</v>
      </c>
      <c r="CB6" s="33">
        <f t="shared" si="9"/>
        <v>155.85</v>
      </c>
      <c r="CC6" s="33">
        <f t="shared" si="9"/>
        <v>154.44</v>
      </c>
      <c r="CD6" s="33">
        <f t="shared" si="9"/>
        <v>142.71</v>
      </c>
      <c r="CE6" s="33">
        <f t="shared" si="9"/>
        <v>171.34</v>
      </c>
      <c r="CF6" s="33">
        <f t="shared" si="9"/>
        <v>173.56</v>
      </c>
      <c r="CG6" s="33">
        <f t="shared" si="9"/>
        <v>172.26</v>
      </c>
      <c r="CH6" s="33">
        <f t="shared" si="9"/>
        <v>177.14</v>
      </c>
      <c r="CI6" s="33">
        <f t="shared" si="9"/>
        <v>169.82</v>
      </c>
      <c r="CJ6" s="32" t="str">
        <f>IF(CJ7="","",IF(CJ7="-","【-】","【"&amp;SUBSTITUTE(TEXT(CJ7,"#,##0.00"),"-","△")&amp;"】"))</f>
        <v>【164.21】</v>
      </c>
      <c r="CK6" s="33">
        <f>IF(CK7="",NA(),CK7)</f>
        <v>58.17</v>
      </c>
      <c r="CL6" s="33">
        <f t="shared" ref="CL6:CT6" si="10">IF(CL7="",NA(),CL7)</f>
        <v>56.96</v>
      </c>
      <c r="CM6" s="33">
        <f t="shared" si="10"/>
        <v>56.26</v>
      </c>
      <c r="CN6" s="33">
        <f t="shared" si="10"/>
        <v>57.55</v>
      </c>
      <c r="CO6" s="33">
        <f t="shared" si="10"/>
        <v>55.03</v>
      </c>
      <c r="CP6" s="33">
        <f t="shared" si="10"/>
        <v>56.8</v>
      </c>
      <c r="CQ6" s="33">
        <f t="shared" si="10"/>
        <v>55.84</v>
      </c>
      <c r="CR6" s="33">
        <f t="shared" si="10"/>
        <v>55.68</v>
      </c>
      <c r="CS6" s="33">
        <f t="shared" si="10"/>
        <v>55.64</v>
      </c>
      <c r="CT6" s="33">
        <f t="shared" si="10"/>
        <v>55.13</v>
      </c>
      <c r="CU6" s="32" t="str">
        <f>IF(CU7="","",IF(CU7="-","【-】","【"&amp;SUBSTITUTE(TEXT(CU7,"#,##0.00"),"-","△")&amp;"】"))</f>
        <v>【59.80】</v>
      </c>
      <c r="CV6" s="33">
        <f>IF(CV7="",NA(),CV7)</f>
        <v>94.27</v>
      </c>
      <c r="CW6" s="33">
        <f t="shared" ref="CW6:DE6" si="11">IF(CW7="",NA(),CW7)</f>
        <v>94.45</v>
      </c>
      <c r="CX6" s="33">
        <f t="shared" si="11"/>
        <v>94.46</v>
      </c>
      <c r="CY6" s="33">
        <f t="shared" si="11"/>
        <v>92.66</v>
      </c>
      <c r="CZ6" s="33">
        <f t="shared" si="11"/>
        <v>92.35</v>
      </c>
      <c r="DA6" s="33">
        <f t="shared" si="11"/>
        <v>83.67</v>
      </c>
      <c r="DB6" s="33">
        <f t="shared" si="11"/>
        <v>83.11</v>
      </c>
      <c r="DC6" s="33">
        <f t="shared" si="11"/>
        <v>83.18</v>
      </c>
      <c r="DD6" s="33">
        <f t="shared" si="11"/>
        <v>83.09</v>
      </c>
      <c r="DE6" s="33">
        <f t="shared" si="11"/>
        <v>83</v>
      </c>
      <c r="DF6" s="32" t="str">
        <f>IF(DF7="","",IF(DF7="-","【-】","【"&amp;SUBSTITUTE(TEXT(DF7,"#,##0.00"),"-","△")&amp;"】"))</f>
        <v>【89.78】</v>
      </c>
      <c r="DG6" s="33">
        <f>IF(DG7="",NA(),DG7)</f>
        <v>39.4</v>
      </c>
      <c r="DH6" s="33">
        <f t="shared" ref="DH6:DP6" si="12">IF(DH7="",NA(),DH7)</f>
        <v>40.909999999999997</v>
      </c>
      <c r="DI6" s="33">
        <f t="shared" si="12"/>
        <v>42.44</v>
      </c>
      <c r="DJ6" s="33">
        <f t="shared" si="12"/>
        <v>43.65</v>
      </c>
      <c r="DK6" s="33">
        <f t="shared" si="12"/>
        <v>50.41</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2.27</v>
      </c>
      <c r="DS6" s="33">
        <f t="shared" ref="DS6:EA6" si="13">IF(DS7="",NA(),DS7)</f>
        <v>8.2200000000000006</v>
      </c>
      <c r="DT6" s="33">
        <f t="shared" si="13"/>
        <v>9.17</v>
      </c>
      <c r="DU6" s="33">
        <f t="shared" si="13"/>
        <v>13.28</v>
      </c>
      <c r="DV6" s="33">
        <f t="shared" si="13"/>
        <v>15.27</v>
      </c>
      <c r="DW6" s="33">
        <f t="shared" si="13"/>
        <v>6.46</v>
      </c>
      <c r="DX6" s="33">
        <f t="shared" si="13"/>
        <v>6.63</v>
      </c>
      <c r="DY6" s="33">
        <f t="shared" si="13"/>
        <v>7.73</v>
      </c>
      <c r="DZ6" s="33">
        <f t="shared" si="13"/>
        <v>8.8699999999999992</v>
      </c>
      <c r="EA6" s="33">
        <f t="shared" si="13"/>
        <v>9.85</v>
      </c>
      <c r="EB6" s="32" t="str">
        <f>IF(EB7="","",IF(EB7="-","【-】","【"&amp;SUBSTITUTE(TEXT(EB7,"#,##0.00"),"-","△")&amp;"】"))</f>
        <v>【12.42】</v>
      </c>
      <c r="EC6" s="33">
        <f>IF(EC7="",NA(),EC7)</f>
        <v>0.46</v>
      </c>
      <c r="ED6" s="33">
        <f t="shared" ref="ED6:EL6" si="14">IF(ED7="",NA(),ED7)</f>
        <v>0.49</v>
      </c>
      <c r="EE6" s="33">
        <f t="shared" si="14"/>
        <v>0.27</v>
      </c>
      <c r="EF6" s="32">
        <f t="shared" si="14"/>
        <v>0</v>
      </c>
      <c r="EG6" s="33">
        <f t="shared" si="14"/>
        <v>0.15</v>
      </c>
      <c r="EH6" s="33">
        <f t="shared" si="14"/>
        <v>0.79</v>
      </c>
      <c r="EI6" s="33">
        <f t="shared" si="14"/>
        <v>0.78</v>
      </c>
      <c r="EJ6" s="33">
        <f t="shared" si="14"/>
        <v>0.67</v>
      </c>
      <c r="EK6" s="33">
        <f t="shared" si="14"/>
        <v>0.67</v>
      </c>
      <c r="EL6" s="33">
        <f t="shared" si="14"/>
        <v>0.66</v>
      </c>
      <c r="EM6" s="32" t="str">
        <f>IF(EM7="","",IF(EM7="-","【-】","【"&amp;SUBSTITUTE(TEXT(EM7,"#,##0.00"),"-","△")&amp;"】"))</f>
        <v>【0.78】</v>
      </c>
    </row>
    <row r="7" spans="1:143" s="34" customFormat="1" x14ac:dyDescent="0.15">
      <c r="A7" s="26"/>
      <c r="B7" s="35">
        <v>2014</v>
      </c>
      <c r="C7" s="35">
        <v>234460</v>
      </c>
      <c r="D7" s="35">
        <v>46</v>
      </c>
      <c r="E7" s="35">
        <v>1</v>
      </c>
      <c r="F7" s="35">
        <v>0</v>
      </c>
      <c r="G7" s="35">
        <v>1</v>
      </c>
      <c r="H7" s="35" t="s">
        <v>93</v>
      </c>
      <c r="I7" s="35" t="s">
        <v>94</v>
      </c>
      <c r="J7" s="35" t="s">
        <v>95</v>
      </c>
      <c r="K7" s="35" t="s">
        <v>96</v>
      </c>
      <c r="L7" s="35" t="s">
        <v>97</v>
      </c>
      <c r="M7" s="36" t="s">
        <v>98</v>
      </c>
      <c r="N7" s="36">
        <v>94.1</v>
      </c>
      <c r="O7" s="36">
        <v>99.8</v>
      </c>
      <c r="P7" s="36">
        <v>2600</v>
      </c>
      <c r="Q7" s="36">
        <v>22972</v>
      </c>
      <c r="R7" s="36">
        <v>46.2</v>
      </c>
      <c r="S7" s="36">
        <v>497.23</v>
      </c>
      <c r="T7" s="36">
        <v>22845</v>
      </c>
      <c r="U7" s="36">
        <v>46.2</v>
      </c>
      <c r="V7" s="36">
        <v>494.48</v>
      </c>
      <c r="W7" s="36">
        <v>100.57</v>
      </c>
      <c r="X7" s="36">
        <v>99.42</v>
      </c>
      <c r="Y7" s="36">
        <v>102.68</v>
      </c>
      <c r="Z7" s="36">
        <v>103.87</v>
      </c>
      <c r="AA7" s="36">
        <v>109.39</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2018.91</v>
      </c>
      <c r="AT7" s="36">
        <v>1308.46</v>
      </c>
      <c r="AU7" s="36">
        <v>2270.73</v>
      </c>
      <c r="AV7" s="36">
        <v>1112.5899999999999</v>
      </c>
      <c r="AW7" s="36">
        <v>1272.29</v>
      </c>
      <c r="AX7" s="36">
        <v>969.16</v>
      </c>
      <c r="AY7" s="36">
        <v>995.5</v>
      </c>
      <c r="AZ7" s="36">
        <v>915.5</v>
      </c>
      <c r="BA7" s="36">
        <v>963.24</v>
      </c>
      <c r="BB7" s="36">
        <v>381.53</v>
      </c>
      <c r="BC7" s="36">
        <v>264.16000000000003</v>
      </c>
      <c r="BD7" s="36">
        <v>27.07</v>
      </c>
      <c r="BE7" s="36">
        <v>22.75</v>
      </c>
      <c r="BF7" s="36">
        <v>18.350000000000001</v>
      </c>
      <c r="BG7" s="36">
        <v>23.36</v>
      </c>
      <c r="BH7" s="36">
        <v>27.63</v>
      </c>
      <c r="BI7" s="36">
        <v>421.66</v>
      </c>
      <c r="BJ7" s="36">
        <v>414.59</v>
      </c>
      <c r="BK7" s="36">
        <v>404.78</v>
      </c>
      <c r="BL7" s="36">
        <v>400.38</v>
      </c>
      <c r="BM7" s="36">
        <v>393.27</v>
      </c>
      <c r="BN7" s="36">
        <v>283.72000000000003</v>
      </c>
      <c r="BO7" s="36">
        <v>98.79</v>
      </c>
      <c r="BP7" s="36">
        <v>98.06</v>
      </c>
      <c r="BQ7" s="36">
        <v>101.74</v>
      </c>
      <c r="BR7" s="36">
        <v>102.78</v>
      </c>
      <c r="BS7" s="36">
        <v>110.4</v>
      </c>
      <c r="BT7" s="36">
        <v>99.51</v>
      </c>
      <c r="BU7" s="36">
        <v>97.71</v>
      </c>
      <c r="BV7" s="36">
        <v>98.07</v>
      </c>
      <c r="BW7" s="36">
        <v>96.56</v>
      </c>
      <c r="BX7" s="36">
        <v>100.47</v>
      </c>
      <c r="BY7" s="36">
        <v>104.6</v>
      </c>
      <c r="BZ7" s="36">
        <v>160.65</v>
      </c>
      <c r="CA7" s="36">
        <v>161.19</v>
      </c>
      <c r="CB7" s="36">
        <v>155.85</v>
      </c>
      <c r="CC7" s="36">
        <v>154.44</v>
      </c>
      <c r="CD7" s="36">
        <v>142.71</v>
      </c>
      <c r="CE7" s="36">
        <v>171.34</v>
      </c>
      <c r="CF7" s="36">
        <v>173.56</v>
      </c>
      <c r="CG7" s="36">
        <v>172.26</v>
      </c>
      <c r="CH7" s="36">
        <v>177.14</v>
      </c>
      <c r="CI7" s="36">
        <v>169.82</v>
      </c>
      <c r="CJ7" s="36">
        <v>164.21</v>
      </c>
      <c r="CK7" s="36">
        <v>58.17</v>
      </c>
      <c r="CL7" s="36">
        <v>56.96</v>
      </c>
      <c r="CM7" s="36">
        <v>56.26</v>
      </c>
      <c r="CN7" s="36">
        <v>57.55</v>
      </c>
      <c r="CO7" s="36">
        <v>55.03</v>
      </c>
      <c r="CP7" s="36">
        <v>56.8</v>
      </c>
      <c r="CQ7" s="36">
        <v>55.84</v>
      </c>
      <c r="CR7" s="36">
        <v>55.68</v>
      </c>
      <c r="CS7" s="36">
        <v>55.64</v>
      </c>
      <c r="CT7" s="36">
        <v>55.13</v>
      </c>
      <c r="CU7" s="36">
        <v>59.8</v>
      </c>
      <c r="CV7" s="36">
        <v>94.27</v>
      </c>
      <c r="CW7" s="36">
        <v>94.45</v>
      </c>
      <c r="CX7" s="36">
        <v>94.46</v>
      </c>
      <c r="CY7" s="36">
        <v>92.66</v>
      </c>
      <c r="CZ7" s="36">
        <v>92.35</v>
      </c>
      <c r="DA7" s="36">
        <v>83.67</v>
      </c>
      <c r="DB7" s="36">
        <v>83.11</v>
      </c>
      <c r="DC7" s="36">
        <v>83.18</v>
      </c>
      <c r="DD7" s="36">
        <v>83.09</v>
      </c>
      <c r="DE7" s="36">
        <v>83</v>
      </c>
      <c r="DF7" s="36">
        <v>89.78</v>
      </c>
      <c r="DG7" s="36">
        <v>39.4</v>
      </c>
      <c r="DH7" s="36">
        <v>40.909999999999997</v>
      </c>
      <c r="DI7" s="36">
        <v>42.44</v>
      </c>
      <c r="DJ7" s="36">
        <v>43.65</v>
      </c>
      <c r="DK7" s="36">
        <v>50.41</v>
      </c>
      <c r="DL7" s="36">
        <v>36.21</v>
      </c>
      <c r="DM7" s="36">
        <v>37.090000000000003</v>
      </c>
      <c r="DN7" s="36">
        <v>38.07</v>
      </c>
      <c r="DO7" s="36">
        <v>39.06</v>
      </c>
      <c r="DP7" s="36">
        <v>46.66</v>
      </c>
      <c r="DQ7" s="36">
        <v>46.31</v>
      </c>
      <c r="DR7" s="36">
        <v>2.27</v>
      </c>
      <c r="DS7" s="36">
        <v>8.2200000000000006</v>
      </c>
      <c r="DT7" s="36">
        <v>9.17</v>
      </c>
      <c r="DU7" s="36">
        <v>13.28</v>
      </c>
      <c r="DV7" s="36">
        <v>15.27</v>
      </c>
      <c r="DW7" s="36">
        <v>6.46</v>
      </c>
      <c r="DX7" s="36">
        <v>6.63</v>
      </c>
      <c r="DY7" s="36">
        <v>7.73</v>
      </c>
      <c r="DZ7" s="36">
        <v>8.8699999999999992</v>
      </c>
      <c r="EA7" s="36">
        <v>9.85</v>
      </c>
      <c r="EB7" s="36">
        <v>12.42</v>
      </c>
      <c r="EC7" s="36">
        <v>0.46</v>
      </c>
      <c r="ED7" s="36">
        <v>0.49</v>
      </c>
      <c r="EE7" s="36">
        <v>0.27</v>
      </c>
      <c r="EF7" s="36">
        <v>0</v>
      </c>
      <c r="EG7" s="36">
        <v>0.15</v>
      </c>
      <c r="EH7" s="36">
        <v>0.79</v>
      </c>
      <c r="EI7" s="36">
        <v>0.78</v>
      </c>
      <c r="EJ7" s="36">
        <v>0.67</v>
      </c>
      <c r="EK7" s="36">
        <v>0.67</v>
      </c>
      <c r="EL7" s="36">
        <v>0.66</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2016-02-24T02:46:10Z</cp:lastPrinted>
  <dcterms:created xsi:type="dcterms:W3CDTF">2016-02-03T07:22:45Z</dcterms:created>
  <dcterms:modified xsi:type="dcterms:W3CDTF">2016-02-24T02:47:15Z</dcterms:modified>
</cp:coreProperties>
</file>