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<sst xmlns="http://schemas.openxmlformats.org/spreadsheetml/2006/main" count="221" uniqueCount="111">
  <si>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</si>
  <si>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</si>
  <si>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</si>
  <si>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</si>
  <si>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</si>
  <si>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</si>
  <si>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</si>
  <si>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</si>
  <si>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</si>
  <si>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</si>
  <si>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</si>
  <si>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</si>
  <si>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</si>
  <si>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</si>
  <si>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</si>
  <si>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</si>
  <si>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</si>
  <si>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</si>
  <si>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</si>
  <si>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</si>
  <si>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</si>
  <si>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</si>
  <si>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</si>
  <si>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</si>
  <si>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</si>
  <si>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</si>
  <si>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</si>
  <si>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</si>
  <si>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</si>
  <si>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</si>
  <si>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</si>
  <si>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</si>
  <si>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</si>
  <si>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</si>
  <si>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</si>
  <si>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</si>
  <si>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</si>
  <si>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</si>
  <si>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</si>
  <si>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</si>
  <si>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</si>
  <si>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</si>
  <si>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</si>
  <si>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</si>
  <si>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</si>
  <si>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</si>
  <si>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</si>
  <si>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</si>
  <si>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</si>
  <si>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</si>
  <si>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</si>
  <si>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</si>
  <si>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</si>
  <si>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</si>
  <si>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</si>
  <si>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</si>
  <si>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</si>
  <si>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</si>
  <si>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</si>
  <si>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</si>
  <si>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</si>
  <si>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</si>
  <si>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</si>
  <si>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</si>
  <si>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</si>
  <si>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</si>
  <si>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</si>
  <si>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</si>
  <si>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</si>
  <si>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</si>
  <si>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</si>
  <si>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</si>
  <si>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</si>
  <si>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</si>
  <si>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</si>
  <si>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</si>
  <si>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</si>
  <si>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</si>
  <si>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</si>
  <si>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</si>
  <si>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</si>
  <si>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</si>
  <si>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</si>
  <si>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</si>
  <si>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</si>
  <si>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</si>
  <si>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</si>
  <si>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</si>
  <si>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</si>
  <si>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</si>
  <si>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</si>
  <si>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</si>
  <si>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</si>
  <si>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</si>
  <si>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</si>
  <si>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</si>
  <si>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南知多町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</si>
  <si>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</si>
  <si>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</si>
  <si>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</si>
  <si>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</si>
  <si>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</si>
  <si>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</si>
  <si>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</si>
  <si>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</si>
  <si>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</si>
  <si>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</si>
  <si>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</si>
  <si>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平成23年度以降100％以上となっており、今後も継続を図る。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rPh sb="1" eb="4">
      <t>シュウエキテキ</t>
    </rPh>
    <rPh sb="4" eb="6">
      <t>シュウシ</t>
    </rPh>
    <rPh sb="6" eb="8">
      <t>ヒリツ</t>
    </rPh>
    <rPh sb="9" eb="11">
      <t>ヘイセイ</t>
    </rPh>
    <rPh sb="13" eb="15">
      <t>ネンド</t>
    </rPh>
    <rPh sb="15" eb="17">
      <t>イコウ</t>
    </rPh>
    <rPh sb="21" eb="23">
      <t>イジョウ</t>
    </rPh>
    <rPh sb="30" eb="32">
      <t>コンゴ</t>
    </rPh>
    <rPh sb="33" eb="35">
      <t>ケイゾク</t>
    </rPh>
    <rPh sb="36" eb="37">
      <t>ハカ</t>
    </rPh>
    <rPh sb="41" eb="43">
      <t>キギョウ</t>
    </rPh>
    <rPh sb="332" eb="333">
      <t>シャ</t>
    </rPh>
    <rPh sb="333" eb="336">
      <t>タイサクナド</t>
    </rPh>
    <phoneticPr fontId="4"/>
  </si>
  <si>
    <t>平成15年8月の一部供用開始より11年経過した。
日間賀島浄化センターや各中継ポンプ等の維持管理に努めているが、今後各施設の長寿命化対策を図る。</t>
    <rPh sb="0" eb="2">
      <t>ヘイセイ</t>
    </rPh>
    <rPh sb="4" eb="5">
      <t>ネン</t>
    </rPh>
    <rPh sb="6" eb="7">
      <t>ガツ</t>
    </rPh>
    <rPh sb="8" eb="10">
      <t>イチブ</t>
    </rPh>
    <rPh sb="10" eb="12">
      <t>キョウヨウ</t>
    </rPh>
    <rPh sb="12" eb="14">
      <t>カイシ</t>
    </rPh>
    <rPh sb="18" eb="19">
      <t>ネン</t>
    </rPh>
    <rPh sb="19" eb="21">
      <t>ケイカ</t>
    </rPh>
    <rPh sb="25" eb="29">
      <t>ヒマカジマ</t>
    </rPh>
    <rPh sb="29" eb="31">
      <t>ジョウカ</t>
    </rPh>
    <rPh sb="36" eb="37">
      <t>カク</t>
    </rPh>
    <rPh sb="37" eb="39">
      <t>チュウケイ</t>
    </rPh>
    <rPh sb="42" eb="43">
      <t>トウ</t>
    </rPh>
    <rPh sb="44" eb="46">
      <t>イジ</t>
    </rPh>
    <rPh sb="46" eb="48">
      <t>カンリ</t>
    </rPh>
    <rPh sb="49" eb="50">
      <t>ツト</t>
    </rPh>
    <rPh sb="56" eb="58">
      <t>コンゴ</t>
    </rPh>
    <rPh sb="58" eb="61">
      <t>カクシセツ</t>
    </rPh>
    <rPh sb="62" eb="63">
      <t>チョウ</t>
    </rPh>
    <rPh sb="63" eb="65">
      <t>ジュミョウ</t>
    </rPh>
    <rPh sb="65" eb="66">
      <t>カ</t>
    </rPh>
    <rPh sb="66" eb="68">
      <t>タイサク</t>
    </rPh>
    <rPh sb="69" eb="70">
      <t>ハカ</t>
    </rPh>
    <phoneticPr fontId="4"/>
  </si>
  <si>
    <t>他市町と比較して、健全経営を続けているが、経年劣化は避けられず、今後の大規模改修等に備えた施策を講じていく。</t>
    <rPh sb="0" eb="1">
      <t>ホカ</t>
    </rPh>
    <rPh sb="1" eb="2">
      <t>シ</t>
    </rPh>
    <rPh sb="2" eb="3">
      <t>マチ</t>
    </rPh>
    <rPh sb="4" eb="6">
      <t>ヒカク</t>
    </rPh>
    <rPh sb="9" eb="11">
      <t>ケンゼン</t>
    </rPh>
    <rPh sb="11" eb="13">
      <t>ケイエイ</t>
    </rPh>
    <rPh sb="14" eb="15">
      <t>ツヅ</t>
    </rPh>
    <rPh sb="21" eb="23">
      <t>ケイネン</t>
    </rPh>
    <rPh sb="23" eb="25">
      <t>レッカ</t>
    </rPh>
    <rPh sb="26" eb="27">
      <t>サ</t>
    </rPh>
    <rPh sb="32" eb="34">
      <t>コンゴ</t>
    </rPh>
    <rPh sb="35" eb="38">
      <t>ダイキボ</t>
    </rPh>
    <rPh sb="38" eb="41">
      <t>カイシュウトウ</t>
    </rPh>
    <rPh sb="42" eb="43">
      <t>ソナ</t>
    </rPh>
    <rPh sb="45" eb="47">
      <t>シサク</t>
    </rPh>
    <rPh sb="48" eb="49">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</si>
</sst>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0.35</c:v>
                </c:pt>
                <c:pt idx="1">
                  <c:v>0.09</c:v>
                </c:pt>
                <c:pt idx="2">
                  <c:v>0.19</c:v>
                </c:pt>
                <c:pt idx="3" formatCode="#,##0.00;&quot;△&quot;#,##0.00">
                  <c:v>0</c:v>
                </c:pt>
                <c:pt idx="4" formatCode="#,##0.00;&quot;△&quot;#,##0.00">
                  <c:v>0</c:v>
                </c:pt>
              </c:numCache>
            </c:numRef>
          </c:val>
        </c:ser>
        <c:dLbls>
          <c:showLegendKey val="0"/>
          <c:showVal val="0"/>
          <c:showCatName val="0"/>
          <c:showSerName val="0"/>
          <c:showPercent val="0"/>
          <c:showBubbleSize val="0"/>
        </c:dLbls>
        <c:gapWidth val="150"/>
        <c:axId val="46363008"/>
        <c:axId val="46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46363008"/>
        <c:axId val="46364544"/>
      </c:lineChart>
      <c:dateAx>
        <c:axId val="46363008"/>
        <c:scaling>
          <c:orientation val="minMax"/>
        </c:scaling>
        <c:delete val="1"/>
        <c:axPos val="b"/>
        <c:numFmt formatCode="ge" sourceLinked="1"/>
        <c:majorTickMark val="none"/>
        <c:minorTickMark val="none"/>
        <c:tickLblPos val="none"/>
        <c:crossAx val="46364544"/>
        <c:crosses val="autoZero"/>
        <c:auto val="1"/>
        <c:lblOffset val="100"/>
        <c:baseTimeUnit val="years"/>
      </c:dateAx>
      <c:valAx>
        <c:axId val="46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82.33</c:v>
                </c:pt>
                <c:pt idx="1">
                  <c:v>100.63</c:v>
                </c:pt>
                <c:pt idx="2">
                  <c:v>103.83</c:v>
                </c:pt>
                <c:pt idx="3">
                  <c:v>125.63</c:v>
                </c:pt>
                <c:pt idx="4">
                  <c:v>121.46</c:v>
                </c:pt>
              </c:numCache>
            </c:numRef>
          </c:val>
        </c:ser>
        <c:dLbls>
          <c:showLegendKey val="0"/>
          <c:showVal val="0"/>
          <c:showCatName val="0"/>
          <c:showSerName val="0"/>
          <c:showPercent val="0"/>
          <c:showBubbleSize val="0"/>
        </c:dLbls>
        <c:gapWidth val="150"/>
        <c:axId val="46386176"/>
        <c:axId val="463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86176"/>
        <c:axId val="46392448"/>
      </c:lineChart>
      <c:dateAx>
        <c:axId val="46386176"/>
        <c:scaling>
          <c:orientation val="minMax"/>
        </c:scaling>
        <c:delete val="1"/>
        <c:axPos val="b"/>
        <c:numFmt formatCode="ge" sourceLinked="1"/>
        <c:majorTickMark val="none"/>
        <c:minorTickMark val="none"/>
        <c:tickLblPos val="none"/>
        <c:crossAx val="46392448"/>
        <c:crosses val="autoZero"/>
        <c:auto val="1"/>
        <c:lblOffset val="100"/>
        <c:baseTimeUnit val="years"/>
      </c:dateAx>
      <c:valAx>
        <c:axId val="463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28256"/>
        <c:axId val="6373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28256"/>
        <c:axId val="63738624"/>
      </c:lineChart>
      <c:dateAx>
        <c:axId val="63728256"/>
        <c:scaling>
          <c:orientation val="minMax"/>
        </c:scaling>
        <c:delete val="1"/>
        <c:axPos val="b"/>
        <c:numFmt formatCode="ge" sourceLinked="1"/>
        <c:majorTickMark val="none"/>
        <c:minorTickMark val="none"/>
        <c:tickLblPos val="none"/>
        <c:crossAx val="63738624"/>
        <c:crosses val="autoZero"/>
        <c:auto val="1"/>
        <c:lblOffset val="100"/>
        <c:baseTimeUnit val="years"/>
      </c:dateAx>
      <c:valAx>
        <c:axId val="637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64832"/>
        <c:axId val="934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64832"/>
        <c:axId val="93467008"/>
      </c:lineChart>
      <c:dateAx>
        <c:axId val="93464832"/>
        <c:scaling>
          <c:orientation val="minMax"/>
        </c:scaling>
        <c:delete val="1"/>
        <c:axPos val="b"/>
        <c:numFmt formatCode="ge" sourceLinked="1"/>
        <c:majorTickMark val="none"/>
        <c:minorTickMark val="none"/>
        <c:tickLblPos val="none"/>
        <c:crossAx val="93467008"/>
        <c:crosses val="autoZero"/>
        <c:auto val="1"/>
        <c:lblOffset val="100"/>
        <c:baseTimeUnit val="years"/>
      </c:dateAx>
      <c:valAx>
        <c:axId val="934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95296"/>
        <c:axId val="934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95296"/>
        <c:axId val="93497216"/>
      </c:lineChart>
      <c:dateAx>
        <c:axId val="93495296"/>
        <c:scaling>
          <c:orientation val="minMax"/>
        </c:scaling>
        <c:delete val="1"/>
        <c:axPos val="b"/>
        <c:numFmt formatCode="ge" sourceLinked="1"/>
        <c:majorTickMark val="none"/>
        <c:minorTickMark val="none"/>
        <c:tickLblPos val="none"/>
        <c:crossAx val="93497216"/>
        <c:crosses val="autoZero"/>
        <c:auto val="1"/>
        <c:lblOffset val="100"/>
        <c:baseTimeUnit val="years"/>
      </c:dateAx>
      <c:valAx>
        <c:axId val="93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19872"/>
        <c:axId val="935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19872"/>
        <c:axId val="93521792"/>
      </c:lineChart>
      <c:dateAx>
        <c:axId val="93519872"/>
        <c:scaling>
          <c:orientation val="minMax"/>
        </c:scaling>
        <c:delete val="1"/>
        <c:axPos val="b"/>
        <c:numFmt formatCode="ge" sourceLinked="1"/>
        <c:majorTickMark val="none"/>
        <c:minorTickMark val="none"/>
        <c:tickLblPos val="none"/>
        <c:crossAx val="93521792"/>
        <c:crosses val="autoZero"/>
        <c:auto val="1"/>
        <c:lblOffset val="100"/>
        <c:baseTimeUnit val="years"/>
      </c:dateAx>
      <c:valAx>
        <c:axId val="935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52000"/>
        <c:axId val="935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93552000"/>
        <c:axId val="93558272"/>
      </c:lineChart>
      <c:dateAx>
        <c:axId val="93552000"/>
        <c:scaling>
          <c:orientation val="minMax"/>
        </c:scaling>
        <c:delete val="1"/>
        <c:axPos val="b"/>
        <c:numFmt formatCode="ge" sourceLinked="1"/>
        <c:majorTickMark val="none"/>
        <c:minorTickMark val="none"/>
        <c:tickLblPos val="none"/>
        <c:crossAx val="93558272"/>
        <c:crosses val="autoZero"/>
        <c:auto val="1"/>
        <c:lblOffset val="100"/>
        <c:baseTimeUnit val="years"/>
      </c:dateAx>
      <c:valAx>
        <c:axId val="935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74.66</c:v>
                </c:pt>
                <c:pt idx="1">
                  <c:v>93.71</c:v>
                </c:pt>
                <c:pt idx="2">
                  <c:v>92</c:v>
                </c:pt>
                <c:pt idx="3">
                  <c:v>81.34</c:v>
                </c:pt>
                <c:pt idx="4">
                  <c:v>74.12</c:v>
                </c:pt>
              </c:numCache>
            </c:numRef>
          </c:val>
        </c:ser>
        <c:dLbls>
          <c:showLegendKey val="0"/>
          <c:showVal val="0"/>
          <c:showCatName val="0"/>
          <c:showSerName val="0"/>
          <c:showPercent val="0"/>
          <c:showBubbleSize val="0"/>
        </c:dLbls>
        <c:gapWidth val="150"/>
        <c:axId val="93678592"/>
        <c:axId val="936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3678592"/>
        <c:axId val="93680768"/>
      </c:lineChart>
      <c:dateAx>
        <c:axId val="93678592"/>
        <c:scaling>
          <c:orientation val="minMax"/>
        </c:scaling>
        <c:delete val="1"/>
        <c:axPos val="b"/>
        <c:numFmt formatCode="ge" sourceLinked="1"/>
        <c:majorTickMark val="none"/>
        <c:minorTickMark val="none"/>
        <c:tickLblPos val="none"/>
        <c:crossAx val="93680768"/>
        <c:crosses val="autoZero"/>
        <c:auto val="1"/>
        <c:lblOffset val="100"/>
        <c:baseTimeUnit val="years"/>
      </c:dateAx>
      <c:valAx>
        <c:axId val="936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189.64</c:v>
                </c:pt>
                <c:pt idx="1">
                  <c:v>152.22</c:v>
                </c:pt>
                <c:pt idx="2">
                  <c:v>144.56</c:v>
                </c:pt>
                <c:pt idx="3">
                  <c:v>162.18</c:v>
                </c:pt>
                <c:pt idx="4">
                  <c:v>182.15</c:v>
                </c:pt>
              </c:numCache>
            </c:numRef>
          </c:val>
        </c:ser>
        <c:dLbls>
          <c:showLegendKey val="0"/>
          <c:showVal val="0"/>
          <c:showCatName val="0"/>
          <c:showSerName val="0"/>
          <c:showPercent val="0"/>
          <c:showBubbleSize val="0"/>
        </c:dLbls>
        <c:gapWidth val="150"/>
        <c:axId val="93696768"/>
        <c:axId val="936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93696768"/>
        <c:axId val="93698688"/>
      </c:lineChart>
      <c:dateAx>
        <c:axId val="93696768"/>
        <c:scaling>
          <c:orientation val="minMax"/>
        </c:scaling>
        <c:delete val="1"/>
        <c:axPos val="b"/>
        <c:numFmt formatCode="ge" sourceLinked="1"/>
        <c:majorTickMark val="none"/>
        <c:minorTickMark val="none"/>
        <c:tickLblPos val="none"/>
        <c:crossAx val="93698688"/>
        <c:crosses val="autoZero"/>
        <c:auto val="1"/>
        <c:lblOffset val="100"/>
        <c:baseTimeUnit val="years"/>
      </c:dateAx>
      <c:valAx>
        <c:axId val="936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42.85</c:v>
                </c:pt>
                <c:pt idx="1">
                  <c:v>41.7</c:v>
                </c:pt>
                <c:pt idx="2">
                  <c:v>41.7</c:v>
                </c:pt>
                <c:pt idx="3">
                  <c:v>41.12</c:v>
                </c:pt>
                <c:pt idx="4">
                  <c:v>40.49</c:v>
                </c:pt>
              </c:numCache>
            </c:numRef>
          </c:val>
        </c:ser>
        <c:dLbls>
          <c:showLegendKey val="0"/>
          <c:showVal val="0"/>
          <c:showCatName val="0"/>
          <c:showSerName val="0"/>
          <c:showPercent val="0"/>
          <c:showBubbleSize val="0"/>
        </c:dLbls>
        <c:gapWidth val="150"/>
        <c:axId val="95825920"/>
        <c:axId val="958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5825920"/>
        <c:axId val="95827840"/>
      </c:lineChart>
      <c:dateAx>
        <c:axId val="95825920"/>
        <c:scaling>
          <c:orientation val="minMax"/>
        </c:scaling>
        <c:delete val="1"/>
        <c:axPos val="b"/>
        <c:numFmt formatCode="ge" sourceLinked="1"/>
        <c:majorTickMark val="none"/>
        <c:minorTickMark val="none"/>
        <c:tickLblPos val="none"/>
        <c:crossAx val="95827840"/>
        <c:crosses val="autoZero"/>
        <c:auto val="1"/>
        <c:lblOffset val="100"/>
        <c:baseTimeUnit val="years"/>
      </c:dateAx>
      <c:valAx>
        <c:axId val="958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95.83</c:v>
                </c:pt>
                <c:pt idx="1">
                  <c:v>96.2</c:v>
                </c:pt>
                <c:pt idx="2">
                  <c:v>96.37</c:v>
                </c:pt>
                <c:pt idx="3">
                  <c:v>97.02</c:v>
                </c:pt>
                <c:pt idx="4">
                  <c:v>97.12</c:v>
                </c:pt>
              </c:numCache>
            </c:numRef>
          </c:val>
        </c:ser>
        <c:dLbls>
          <c:showLegendKey val="0"/>
          <c:showVal val="0"/>
          <c:showCatName val="0"/>
          <c:showSerName val="0"/>
          <c:showPercent val="0"/>
          <c:showBubbleSize val="0"/>
        </c:dLbls>
        <c:gapWidth val="150"/>
        <c:axId val="95874432"/>
        <c:axId val="959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95874432"/>
        <c:axId val="95950336"/>
      </c:lineChart>
      <c:dateAx>
        <c:axId val="95874432"/>
        <c:scaling>
          <c:orientation val="minMax"/>
        </c:scaling>
        <c:delete val="1"/>
        <c:axPos val="b"/>
        <c:numFmt formatCode="ge" sourceLinked="1"/>
        <c:majorTickMark val="none"/>
        <c:minorTickMark val="none"/>
        <c:tickLblPos val="none"/>
        <c:crossAx val="95950336"/>
        <c:crosses val="autoZero"/>
        <c:auto val="1"/>
        <c:lblOffset val="100"/>
        <c:baseTimeUnit val="years"/>
      </c:dateAx>
      <c:valAx>
        <c:axId val="959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南知多町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19447</v>
      </c>
      <c r="AM8" s="64"/>
      <c r="AN8" s="64"/>
      <c r="AO8" s="64"/>
      <c r="AP8" s="64"/>
      <c r="AQ8" s="64"/>
      <c r="AR8" s="64"/>
      <c r="AS8" s="64"/>
      <c r="AT8" s="63">
        <f>データ!S6</f>
        <v>38.369999999999997</v>
      </c>
      <c r="AU8" s="63"/>
      <c r="AV8" s="63"/>
      <c r="AW8" s="63"/>
      <c r="AX8" s="63"/>
      <c r="AY8" s="63"/>
      <c r="AZ8" s="63"/>
      <c r="BA8" s="63"/>
      <c r="BB8" s="63">
        <f>データ!T6</f>
        <v>506.83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10.43</v>
      </c>
      <c r="Q10" s="63"/>
      <c r="R10" s="63"/>
      <c r="S10" s="63"/>
      <c r="T10" s="63"/>
      <c r="U10" s="63"/>
      <c r="V10" s="63"/>
      <c r="W10" s="63">
        <f>データ!P6</f>
        <v>100</v>
      </c>
      <c r="X10" s="63"/>
      <c r="Y10" s="63"/>
      <c r="Z10" s="63"/>
      <c r="AA10" s="63"/>
      <c r="AB10" s="63"/>
      <c r="AC10" s="63"/>
      <c r="AD10" s="64">
        <f>データ!Q6</f>
        <v>2521</v>
      </c>
      <c r="AE10" s="64"/>
      <c r="AF10" s="64"/>
      <c r="AG10" s="64"/>
      <c r="AH10" s="64"/>
      <c r="AI10" s="64"/>
      <c r="AJ10" s="64"/>
      <c r="AK10" s="2"/>
      <c r="AL10" s="64">
        <f>データ!U6</f>
        <v>2013</v>
      </c>
      <c r="AM10" s="64"/>
      <c r="AN10" s="64"/>
      <c r="AO10" s="64"/>
      <c r="AP10" s="64"/>
      <c r="AQ10" s="64"/>
      <c r="AR10" s="64"/>
      <c r="AS10" s="64"/>
      <c r="AT10" s="63">
        <f>データ!V6</f>
        <v>0.33</v>
      </c>
      <c r="AU10" s="63"/>
      <c r="AV10" s="63"/>
      <c r="AW10" s="63"/>
      <c r="AX10" s="63"/>
      <c r="AY10" s="63"/>
      <c r="AZ10" s="63"/>
      <c r="BA10" s="63"/>
      <c r="BB10" s="63">
        <f>データ!W6</f>
        <v>6100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234451</v>
      </c>
      <c r="D6" s="31">
        <f t="shared" si="3"/>
        <v>47</v>
      </c>
      <c r="E6" s="31">
        <f t="shared" si="3"/>
        <v>17</v>
      </c>
      <c r="F6" s="31">
        <f t="shared" si="3"/>
        <v>6</v>
      </c>
      <c r="G6" s="31">
        <f t="shared" si="3"/>
        <v>0</v>
      </c>
      <c r="H6" s="31" t="str">
        <f t="shared" si="3"/>
        <v>愛知県　南知多町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10.43</v>
      </c>
      <c r="P6" s="32">
        <f t="shared" si="3"/>
        <v>100</v>
      </c>
      <c r="Q6" s="32">
        <f t="shared" si="3"/>
        <v>2521</v>
      </c>
      <c r="R6" s="32">
        <f t="shared" si="3"/>
        <v>19447</v>
      </c>
      <c r="S6" s="32">
        <f t="shared" si="3"/>
        <v>38.369999999999997</v>
      </c>
      <c r="T6" s="32">
        <f t="shared" si="3"/>
        <v>506.83</v>
      </c>
      <c r="U6" s="32">
        <f t="shared" si="3"/>
        <v>2013</v>
      </c>
      <c r="V6" s="32">
        <f t="shared" si="3"/>
        <v>0.33</v>
      </c>
      <c r="W6" s="32">
        <f t="shared" si="3"/>
        <v>6100</v>
      </c>
      <c r="X6" s="33">
        <f>IF(X7="",NA(),X7)</f>
        <v>82.33</v>
      </c>
      <c r="Y6" s="33">
        <f t="shared" ref="Y6:AG6" si="4">IF(Y7="",NA(),Y7)</f>
        <v>100.63</v>
      </c>
      <c r="Z6" s="33">
        <f t="shared" si="4"/>
        <v>103.83</v>
      </c>
      <c r="AA6" s="33">
        <f t="shared" si="4"/>
        <v>125.63</v>
      </c>
      <c r="AB6" s="33">
        <f t="shared" si="4"/>
        <v>121.46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74.66</v>
      </c>
      <c r="BQ6" s="33">
        <f t="shared" ref="BQ6:BY6" si="8">IF(BQ7="",NA(),BQ7)</f>
        <v>93.71</v>
      </c>
      <c r="BR6" s="33">
        <f t="shared" si="8"/>
        <v>92</v>
      </c>
      <c r="BS6" s="33">
        <f t="shared" si="8"/>
        <v>81.34</v>
      </c>
      <c r="BT6" s="33">
        <f t="shared" si="8"/>
        <v>74.12</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189.64</v>
      </c>
      <c r="CB6" s="33">
        <f t="shared" ref="CB6:CJ6" si="9">IF(CB7="",NA(),CB7)</f>
        <v>152.22</v>
      </c>
      <c r="CC6" s="33">
        <f t="shared" si="9"/>
        <v>144.56</v>
      </c>
      <c r="CD6" s="33">
        <f t="shared" si="9"/>
        <v>162.18</v>
      </c>
      <c r="CE6" s="33">
        <f t="shared" si="9"/>
        <v>182.15</v>
      </c>
      <c r="CF6" s="33">
        <f t="shared" si="9"/>
        <v>438.41</v>
      </c>
      <c r="CG6" s="33">
        <f t="shared" si="9"/>
        <v>459.38</v>
      </c>
      <c r="CH6" s="33">
        <f t="shared" si="9"/>
        <v>438.71</v>
      </c>
      <c r="CI6" s="33">
        <f t="shared" si="9"/>
        <v>463.38</v>
      </c>
      <c r="CJ6" s="33">
        <f t="shared" si="9"/>
        <v>510.15</v>
      </c>
      <c r="CK6" s="32" t="str">
        <f>IF(CK7="","",IF(CK7="-","【-】","【"&amp;SUBSTITUTE(TEXT(CK7,"#,##0.00"),"-","△")&amp;"】"))</f>
        <v>【419.50】</v>
      </c>
      <c r="CL6" s="33">
        <f>IF(CL7="",NA(),CL7)</f>
        <v>42.85</v>
      </c>
      <c r="CM6" s="33">
        <f t="shared" ref="CM6:CU6" si="10">IF(CM7="",NA(),CM7)</f>
        <v>41.7</v>
      </c>
      <c r="CN6" s="33">
        <f t="shared" si="10"/>
        <v>41.7</v>
      </c>
      <c r="CO6" s="33">
        <f t="shared" si="10"/>
        <v>41.12</v>
      </c>
      <c r="CP6" s="33">
        <f t="shared" si="10"/>
        <v>40.49</v>
      </c>
      <c r="CQ6" s="33">
        <f t="shared" si="10"/>
        <v>31.9</v>
      </c>
      <c r="CR6" s="33">
        <f t="shared" si="10"/>
        <v>32.04</v>
      </c>
      <c r="CS6" s="33">
        <f t="shared" si="10"/>
        <v>33.81</v>
      </c>
      <c r="CT6" s="33">
        <f t="shared" si="10"/>
        <v>31.37</v>
      </c>
      <c r="CU6" s="33">
        <f t="shared" si="10"/>
        <v>29.86</v>
      </c>
      <c r="CV6" s="32" t="str">
        <f>IF(CV7="","",IF(CV7="-","【-】","【"&amp;SUBSTITUTE(TEXT(CV7,"#,##0.00"),"-","△")&amp;"】"))</f>
        <v>【35.64】</v>
      </c>
      <c r="CW6" s="33">
        <f>IF(CW7="",NA(),CW7)</f>
        <v>95.83</v>
      </c>
      <c r="CX6" s="33">
        <f t="shared" ref="CX6:DF6" si="11">IF(CX7="",NA(),CX7)</f>
        <v>96.2</v>
      </c>
      <c r="CY6" s="33">
        <f t="shared" si="11"/>
        <v>96.37</v>
      </c>
      <c r="CZ6" s="33">
        <f t="shared" si="11"/>
        <v>97.02</v>
      </c>
      <c r="DA6" s="33">
        <f t="shared" si="11"/>
        <v>97.12</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0.35</v>
      </c>
      <c r="EE6" s="33">
        <f t="shared" ref="EE6:EM6" si="14">IF(EE7="",NA(),EE7)</f>
        <v>0.09</v>
      </c>
      <c r="EF6" s="33">
        <f t="shared" si="14"/>
        <v>0.19</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234451</v>
      </c>
      <c r="D7" s="35">
        <v>47</v>
      </c>
      <c r="E7" s="35">
        <v>17</v>
      </c>
      <c r="F7" s="35">
        <v>6</v>
      </c>
      <c r="G7" s="35">
        <v>0</v>
      </c>
      <c r="H7" s="35" t="s">
        <v>96</v>
      </c>
      <c r="I7" s="35" t="s">
        <v>97</v>
      </c>
      <c r="J7" s="35" t="s">
        <v>98</v>
      </c>
      <c r="K7" s="35" t="s">
        <v>99</v>
      </c>
      <c r="L7" s="35" t="s">
        <v>100</v>
      </c>
      <c r="M7" s="36" t="s">
        <v>101</v>
      </c>
      <c r="N7" s="36" t="s">
        <v>102</v>
      </c>
      <c r="O7" s="36">
        <v>10.43</v>
      </c>
      <c r="P7" s="36">
        <v>100</v>
      </c>
      <c r="Q7" s="36">
        <v>2521</v>
      </c>
      <c r="R7" s="36">
        <v>19447</v>
      </c>
      <c r="S7" s="36">
        <v>38.369999999999997</v>
      </c>
      <c r="T7" s="36">
        <v>506.83</v>
      </c>
      <c r="U7" s="36">
        <v>2013</v>
      </c>
      <c r="V7" s="36">
        <v>0.33</v>
      </c>
      <c r="W7" s="36">
        <v>6100</v>
      </c>
      <c r="X7" s="36">
        <v>82.33</v>
      </c>
      <c r="Y7" s="36">
        <v>100.63</v>
      </c>
      <c r="Z7" s="36">
        <v>103.83</v>
      </c>
      <c r="AA7" s="36">
        <v>125.63</v>
      </c>
      <c r="AB7" s="36">
        <v>121.46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74.66</v>
      </c>
      <c r="BQ7" s="36">
        <v>93.71</v>
      </c>
      <c r="BR7" s="36">
        <v>92</v>
      </c>
      <c r="BS7" s="36">
        <v>81.34</v>
      </c>
      <c r="BT7" s="36">
        <v>74.12</v>
      </c>
      <c r="BU7" s="36">
        <v>38.049999999999997</v>
      </c>
      <c r="BV7" s="36">
        <v>35.909999999999997</v>
      </c>
      <c r="BW7" s="36">
        <v>37.92</v>
      </c>
      <c r="BX7" s="36">
        <v>35.049999999999997</v>
      </c>
      <c r="BY7" s="36">
        <v>33.86</v>
      </c>
      <c r="BZ7" s="36">
        <v>40.39</v>
      </c>
      <c r="CA7" s="36">
        <v>189.64</v>
      </c>
      <c r="CB7" s="36">
        <v>152.22</v>
      </c>
      <c r="CC7" s="36">
        <v>144.56</v>
      </c>
      <c r="CD7" s="36">
        <v>162.18</v>
      </c>
      <c r="CE7" s="36">
        <v>182.15</v>
      </c>
      <c r="CF7" s="36">
        <v>438.41</v>
      </c>
      <c r="CG7" s="36">
        <v>459.38</v>
      </c>
      <c r="CH7" s="36">
        <v>438.71</v>
      </c>
      <c r="CI7" s="36">
        <v>463.38</v>
      </c>
      <c r="CJ7" s="36">
        <v>510.15</v>
      </c>
      <c r="CK7" s="36">
        <v>419.5</v>
      </c>
      <c r="CL7" s="36">
        <v>42.85</v>
      </c>
      <c r="CM7" s="36">
        <v>41.7</v>
      </c>
      <c r="CN7" s="36">
        <v>41.7</v>
      </c>
      <c r="CO7" s="36">
        <v>41.12</v>
      </c>
      <c r="CP7" s="36">
        <v>40.49</v>
      </c>
      <c r="CQ7" s="36">
        <v>31.9</v>
      </c>
      <c r="CR7" s="36">
        <v>32.04</v>
      </c>
      <c r="CS7" s="36">
        <v>33.81</v>
      </c>
      <c r="CT7" s="36">
        <v>31.37</v>
      </c>
      <c r="CU7" s="36">
        <v>29.86</v>
      </c>
      <c r="CV7" s="36">
        <v>35.64</v>
      </c>
      <c r="CW7" s="36">
        <v>95.83</v>
      </c>
      <c r="CX7" s="36">
        <v>96.2</v>
      </c>
      <c r="CY7" s="36">
        <v>96.37</v>
      </c>
      <c r="CZ7" s="36">
        <v>97.02</v>
      </c>
      <c r="DA7" s="36">
        <v>97.12</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0.35</v>
      </c>
      <c r="EE7" s="36">
        <v>0.09</v>
      </c>
      <c r="EF7" s="36">
        <v>0.19</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2016-02-03T09:20:38Z</dcterms:created>
  <dcterms:modified xsi:type="dcterms:W3CDTF">2016-02-25T03:00:45Z</dcterms:modified>
  <cp:category/>
</cp:coreProperties>
</file>