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<sst xmlns="http://schemas.openxmlformats.org/spreadsheetml/2006/main" count="217" uniqueCount="107">
  <si>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</si>
  <si>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</si>
  <si>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</si>
  <si>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</si>
  <si>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</si>
  <si>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</si>
  <si>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</si>
  <si>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</si>
  <si>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</si>
  <si>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</si>
  <si>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</si>
  <si>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</si>
  <si>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</si>
  <si>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</si>
  <si>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</si>
  <si>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</si>
  <si>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</si>
  <si>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</si>
  <si>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</si>
  <si>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</si>
  <si>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</si>
  <si>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</si>
  <si>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</si>
  <si>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</si>
  <si>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</si>
  <si>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</si>
  <si>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</si>
  <si>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</si>
  <si>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</si>
  <si>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</si>
  <si>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</si>
  <si>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</si>
  <si>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</si>
  <si>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</si>
  <si>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</si>
  <si>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</si>
  <si>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</si>
  <si>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</si>
  <si>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</si>
  <si>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</si>
  <si>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</si>
  <si>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</si>
  <si>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</si>
  <si>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</si>
  <si>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</si>
  <si>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</si>
  <si>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</si>
  <si>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</si>
  <si>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</si>
  <si>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</si>
  <si>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</si>
  <si>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</si>
  <si>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</si>
  <si>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</si>
  <si>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</si>
  <si>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</si>
  <si>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</si>
  <si>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</si>
  <si>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</si>
  <si>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</si>
  <si>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</si>
  <si>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</si>
  <si>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</si>
  <si>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</si>
  <si>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</si>
  <si>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</si>
  <si>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</si>
  <si>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</si>
  <si>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</si>
  <si>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</si>
  <si>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</si>
  <si>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</si>
  <si>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</si>
  <si>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</si>
  <si>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</si>
  <si>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</si>
  <si>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</si>
  <si>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</si>
  <si>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</si>
  <si>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</si>
  <si>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</si>
  <si>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</si>
  <si>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</si>
  <si>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</si>
  <si>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</si>
  <si>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</si>
  <si>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</si>
  <si>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</si>
  <si>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</si>
  <si>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</si>
  <si>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</si>
  <si>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</si>
  <si>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</si>
  <si>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武豊町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</si>
  <si>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</si>
  <si>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</si>
  <si>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</si>
  <si>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</si>
  <si>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</si>
  <si>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</si>
  <si>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</si>
  <si>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</si>
  <si>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</si>
  <si>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</si>
  <si>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有形固定資産減価償却率は経年比較では徐々に数値が上がっているが、類似団体比較では平均並みの数値である。
管路更新率は類似団体に比べ数値がかなり低く、更新のペースが遅く、更新が進んでいないことがわかる。</t>
    <rPh sb="0" eb="2">
      <t>ユウケイ</t>
    </rPh>
    <rPh sb="2" eb="4">
      <t>コテイ</t>
    </rPh>
    <rPh sb="4" eb="6">
      <t>シサン</t>
    </rPh>
    <rPh sb="6" eb="8">
      <t>ゲンカ</t>
    </rPh>
    <rPh sb="8" eb="10">
      <t>ショウキャク</t>
    </rPh>
    <rPh sb="10" eb="11">
      <t>リツ</t>
    </rPh>
    <rPh sb="12" eb="14">
      <t>ケイネン</t>
    </rPh>
    <rPh sb="14" eb="16">
      <t>ヒカク</t>
    </rPh>
    <rPh sb="18" eb="20">
      <t>ジョジョ</t>
    </rPh>
    <rPh sb="21" eb="23">
      <t>スウチ</t>
    </rPh>
    <rPh sb="24" eb="25">
      <t>ア</t>
    </rPh>
    <rPh sb="32" eb="34">
      <t>ルイジ</t>
    </rPh>
    <rPh sb="34" eb="36">
      <t>ダンタイ</t>
    </rPh>
    <rPh sb="36" eb="38">
      <t>ヒカク</t>
    </rPh>
    <rPh sb="40" eb="42">
      <t>ヘイキン</t>
    </rPh>
    <rPh sb="42" eb="43">
      <t>ナ</t>
    </rPh>
    <rPh sb="45" eb="47">
      <t>スウチ</t>
    </rPh>
    <rPh sb="52" eb="54">
      <t>カンロ</t>
    </rPh>
    <rPh sb="54" eb="56">
      <t>コウシン</t>
    </rPh>
    <rPh sb="56" eb="57">
      <t>リツ</t>
    </rPh>
    <rPh sb="58" eb="60">
      <t>ルイジ</t>
    </rPh>
    <rPh sb="60" eb="62">
      <t>ダンタイ</t>
    </rPh>
    <rPh sb="63" eb="64">
      <t>クラ</t>
    </rPh>
    <rPh sb="65" eb="67">
      <t>スウチ</t>
    </rPh>
    <rPh sb="71" eb="72">
      <t>ヒク</t>
    </rPh>
    <rPh sb="74" eb="76">
      <t>コウシン</t>
    </rPh>
    <rPh sb="81" eb="82">
      <t>オソ</t>
    </rPh>
    <rPh sb="84" eb="86">
      <t>コウシン</t>
    </rPh>
    <rPh sb="87" eb="88">
      <t>スス</t>
    </rPh>
    <phoneticPr fontId="4"/>
  </si>
  <si>
    <t>H26年度の会計基準の変更により算出式が異なるため、H26年度の数値を中心に分析する。
経常収支比率は100％以上であることから、単年度収支は黒字で収益性が良いことが分かる。
累積欠損金比率は0％であり、現在欠損金はなく健全な状態である。
流動比率は100％を大きく上回っていることから、流動資産を多く保有しており、短期的な債務に対する支払い能力が高いことを示している。
企業債残高対給水収益比率は、近年企業債の新規借入れを行っていないため、年々減少傾向にある。
料金回収率は100％を上回っており、給水に係る費用は給水収益で賄えていることが分かる。
給水原価は、類似団体の平均値より低くなっており、給水にかかる費用も少なく水道料金が低く抑えられていることが分かる。
施設利用率は水需要の低下により、年々減少傾向にあるが、類似団体と比較して高い数値であり、施設能力に対し給水が効率的に行われていることが分かる。
有収率は93.33％であり、類似団体に比べ収益性が良く、施設の稼働状況が収益につながっているといえる。</t>
    <rPh sb="3" eb="5">
      <t>ネンド</t>
    </rPh>
    <rPh sb="6" eb="8">
      <t>カイケイ</t>
    </rPh>
    <rPh sb="8" eb="10">
      <t>キジュン</t>
    </rPh>
    <rPh sb="11" eb="13">
      <t>ヘンコウ</t>
    </rPh>
    <rPh sb="16" eb="18">
      <t>サンシュツ</t>
    </rPh>
    <rPh sb="18" eb="19">
      <t>シキ</t>
    </rPh>
    <rPh sb="20" eb="21">
      <t>コト</t>
    </rPh>
    <rPh sb="29" eb="31">
      <t>ネンド</t>
    </rPh>
    <rPh sb="32" eb="34">
      <t>スウチ</t>
    </rPh>
    <rPh sb="35" eb="37">
      <t>チュウシン</t>
    </rPh>
    <rPh sb="38" eb="40">
      <t>ブンセキ</t>
    </rPh>
    <rPh sb="44" eb="46">
      <t>ケイジョウ</t>
    </rPh>
    <rPh sb="46" eb="48">
      <t>シュウシ</t>
    </rPh>
    <rPh sb="48" eb="50">
      <t>ヒリツ</t>
    </rPh>
    <rPh sb="55" eb="57">
      <t>イジョウ</t>
    </rPh>
    <rPh sb="65" eb="68">
      <t>タンネンド</t>
    </rPh>
    <rPh sb="68" eb="70">
      <t>シュウシ</t>
    </rPh>
    <rPh sb="71" eb="73">
      <t>クロジ</t>
    </rPh>
    <rPh sb="74" eb="77">
      <t>シュウエキセイ</t>
    </rPh>
    <rPh sb="78" eb="79">
      <t>ヨ</t>
    </rPh>
    <rPh sb="83" eb="84">
      <t>ワ</t>
    </rPh>
    <rPh sb="88" eb="90">
      <t>ルイセキ</t>
    </rPh>
    <rPh sb="90" eb="93">
      <t>ケッソンキン</t>
    </rPh>
    <rPh sb="93" eb="95">
      <t>ヒリツ</t>
    </rPh>
    <rPh sb="102" eb="104">
      <t>ゲンザイ</t>
    </rPh>
    <rPh sb="104" eb="107">
      <t>ケッソンキン</t>
    </rPh>
    <rPh sb="110" eb="112">
      <t>ケンゼン</t>
    </rPh>
    <rPh sb="113" eb="115">
      <t>ジョウタイ</t>
    </rPh>
    <rPh sb="120" eb="122">
      <t>リュウドウ</t>
    </rPh>
    <rPh sb="122" eb="124">
      <t>ヒリツ</t>
    </rPh>
    <rPh sb="130" eb="131">
      <t>オオ</t>
    </rPh>
    <rPh sb="133" eb="135">
      <t>ウワマワ</t>
    </rPh>
    <rPh sb="144" eb="146">
      <t>リュウドウ</t>
    </rPh>
    <rPh sb="146" eb="148">
      <t>シサン</t>
    </rPh>
    <rPh sb="149" eb="150">
      <t>オオ</t>
    </rPh>
    <rPh sb="151" eb="153">
      <t>ホユウ</t>
    </rPh>
    <rPh sb="158" eb="161">
      <t>タンキテキ</t>
    </rPh>
    <rPh sb="162" eb="164">
      <t>サイム</t>
    </rPh>
    <rPh sb="165" eb="166">
      <t>タイ</t>
    </rPh>
    <rPh sb="168" eb="170">
      <t>シハラ</t>
    </rPh>
    <rPh sb="171" eb="173">
      <t>ノウリョク</t>
    </rPh>
    <rPh sb="174" eb="175">
      <t>タカ</t>
    </rPh>
    <rPh sb="179" eb="180">
      <t>シメ</t>
    </rPh>
    <rPh sb="186" eb="188">
      <t>キギョウ</t>
    </rPh>
    <rPh sb="188" eb="189">
      <t>サイ</t>
    </rPh>
    <rPh sb="189" eb="191">
      <t>ザンダカ</t>
    </rPh>
    <rPh sb="191" eb="192">
      <t>タイ</t>
    </rPh>
    <rPh sb="192" eb="194">
      <t>キュウスイ</t>
    </rPh>
    <rPh sb="194" eb="196">
      <t>シュウエキ</t>
    </rPh>
    <rPh sb="196" eb="198">
      <t>ヒリツ</t>
    </rPh>
    <rPh sb="200" eb="202">
      <t>キンネン</t>
    </rPh>
    <rPh sb="202" eb="204">
      <t>キギョウ</t>
    </rPh>
    <rPh sb="204" eb="205">
      <t>サイ</t>
    </rPh>
    <rPh sb="206" eb="208">
      <t>シンキ</t>
    </rPh>
    <rPh sb="208" eb="209">
      <t>カ</t>
    </rPh>
    <rPh sb="209" eb="210">
      <t>イ</t>
    </rPh>
    <rPh sb="212" eb="213">
      <t>オコナ</t>
    </rPh>
    <rPh sb="221" eb="223">
      <t>ネンネン</t>
    </rPh>
    <rPh sb="223" eb="225">
      <t>ゲンショウ</t>
    </rPh>
    <rPh sb="225" eb="227">
      <t>ケイコウ</t>
    </rPh>
    <rPh sb="232" eb="234">
      <t>リョウキン</t>
    </rPh>
    <rPh sb="234" eb="236">
      <t>カイシュウ</t>
    </rPh>
    <rPh sb="236" eb="237">
      <t>リツ</t>
    </rPh>
    <rPh sb="243" eb="245">
      <t>ウワマワ</t>
    </rPh>
    <rPh sb="250" eb="252">
      <t>キュウスイ</t>
    </rPh>
    <rPh sb="253" eb="254">
      <t>カカ</t>
    </rPh>
    <rPh sb="255" eb="257">
      <t>ヒヨウ</t>
    </rPh>
    <rPh sb="258" eb="260">
      <t>キュウスイ</t>
    </rPh>
    <rPh sb="260" eb="262">
      <t>シュウエキ</t>
    </rPh>
    <rPh sb="263" eb="264">
      <t>マカナ</t>
    </rPh>
    <rPh sb="271" eb="272">
      <t>ワ</t>
    </rPh>
    <rPh sb="276" eb="278">
      <t>キュウスイ</t>
    </rPh>
    <rPh sb="278" eb="280">
      <t>ゲンカ</t>
    </rPh>
    <rPh sb="282" eb="284">
      <t>ルイジ</t>
    </rPh>
    <rPh sb="284" eb="286">
      <t>ダンタイ</t>
    </rPh>
    <rPh sb="287" eb="290">
      <t>ヘイキンチ</t>
    </rPh>
    <rPh sb="292" eb="293">
      <t>ヒク</t>
    </rPh>
    <rPh sb="300" eb="302">
      <t>キュウスイ</t>
    </rPh>
    <rPh sb="306" eb="308">
      <t>ヒヨウ</t>
    </rPh>
    <rPh sb="309" eb="310">
      <t>スク</t>
    </rPh>
    <rPh sb="312" eb="314">
      <t>スイドウ</t>
    </rPh>
    <rPh sb="314" eb="316">
      <t>リョウキン</t>
    </rPh>
    <rPh sb="317" eb="318">
      <t>ヒク</t>
    </rPh>
    <rPh sb="319" eb="320">
      <t>オサ</t>
    </rPh>
    <rPh sb="329" eb="330">
      <t>ワ</t>
    </rPh>
    <rPh sb="334" eb="336">
      <t>シセツ</t>
    </rPh>
    <rPh sb="336" eb="339">
      <t>リヨウリツ</t>
    </rPh>
    <rPh sb="340" eb="341">
      <t>ミズ</t>
    </rPh>
    <rPh sb="341" eb="343">
      <t>ジュヨウ</t>
    </rPh>
    <rPh sb="344" eb="346">
      <t>テイカ</t>
    </rPh>
    <rPh sb="350" eb="352">
      <t>ネンネン</t>
    </rPh>
    <rPh sb="352" eb="354">
      <t>ゲンショウ</t>
    </rPh>
    <rPh sb="354" eb="356">
      <t>ケイコウ</t>
    </rPh>
    <rPh sb="361" eb="363">
      <t>ルイジ</t>
    </rPh>
    <rPh sb="363" eb="365">
      <t>ダンタイ</t>
    </rPh>
    <rPh sb="366" eb="368">
      <t>ヒカク</t>
    </rPh>
    <rPh sb="370" eb="371">
      <t>タカ</t>
    </rPh>
    <rPh sb="372" eb="374">
      <t>スウチ</t>
    </rPh>
    <rPh sb="378" eb="380">
      <t>シセツ</t>
    </rPh>
    <rPh sb="380" eb="382">
      <t>ノウリョク</t>
    </rPh>
    <rPh sb="383" eb="384">
      <t>タイ</t>
    </rPh>
    <rPh sb="385" eb="387">
      <t>キュウスイ</t>
    </rPh>
    <rPh sb="388" eb="391">
      <t>コウリツテキ</t>
    </rPh>
    <rPh sb="392" eb="393">
      <t>オコナ</t>
    </rPh>
    <rPh sb="401" eb="402">
      <t>ワ</t>
    </rPh>
    <rPh sb="406" eb="407">
      <t>ユウ</t>
    </rPh>
    <rPh sb="407" eb="408">
      <t>シュウ</t>
    </rPh>
    <rPh sb="408" eb="409">
      <t>リツ</t>
    </rPh>
    <rPh sb="420" eb="422">
      <t>ルイジ</t>
    </rPh>
    <rPh sb="422" eb="424">
      <t>ダンタイ</t>
    </rPh>
    <rPh sb="425" eb="426">
      <t>クラ</t>
    </rPh>
    <rPh sb="427" eb="430">
      <t>シュウエキセイ</t>
    </rPh>
    <rPh sb="431" eb="432">
      <t>ヨ</t>
    </rPh>
    <rPh sb="434" eb="436">
      <t>シセツ</t>
    </rPh>
    <rPh sb="437" eb="439">
      <t>カドウ</t>
    </rPh>
    <rPh sb="439" eb="441">
      <t>ジョウキョウ</t>
    </rPh>
    <rPh sb="442" eb="444">
      <t>シュウエキ</t>
    </rPh>
    <phoneticPr fontId="4"/>
  </si>
  <si>
    <t>経営の健全性は、損失や企業債の割合も少なく、費用を収益で賄えていることから、収益性、流動性共に良好で健全であるといえる。
また、配水施設から給水した水の大部分が収益につながっており、施設能力に対し給水が計画的に行われていることも分かる。このことから施設が効率的に稼動しており、経営の効率性も良いといえる。
しかし資産については、管路の老朽化に対し、更新のペースが遅く、計画的な更新が行われていないといえる。
そのため、現状の経営状態は比較的健全であるが、資産の老朽化が進んでいることから、今後は施設投資のための財源を確保し計画的な管路更新をしていく必要がある。</t>
    <rPh sb="0" eb="2">
      <t>ケイエイ</t>
    </rPh>
    <rPh sb="3" eb="6">
      <t>ケンゼンセイ</t>
    </rPh>
    <rPh sb="8" eb="10">
      <t>ソンシツ</t>
    </rPh>
    <rPh sb="11" eb="13">
      <t>キギョウ</t>
    </rPh>
    <rPh sb="13" eb="14">
      <t>サイ</t>
    </rPh>
    <rPh sb="15" eb="17">
      <t>ワリアイ</t>
    </rPh>
    <rPh sb="18" eb="19">
      <t>スク</t>
    </rPh>
    <rPh sb="22" eb="24">
      <t>ヒヨウ</t>
    </rPh>
    <rPh sb="25" eb="27">
      <t>シュウエキ</t>
    </rPh>
    <rPh sb="28" eb="29">
      <t>マカナ</t>
    </rPh>
    <rPh sb="38" eb="41">
      <t>シュウエキセイ</t>
    </rPh>
    <rPh sb="45" eb="46">
      <t>トモ</t>
    </rPh>
    <rPh sb="47" eb="49">
      <t>リョウコウ</t>
    </rPh>
    <rPh sb="50" eb="52">
      <t>ケンゼン</t>
    </rPh>
    <rPh sb="64" eb="66">
      <t>ハイスイ</t>
    </rPh>
    <rPh sb="66" eb="68">
      <t>シセツ</t>
    </rPh>
    <rPh sb="70" eb="72">
      <t>キュウスイ</t>
    </rPh>
    <rPh sb="74" eb="75">
      <t>ミズ</t>
    </rPh>
    <rPh sb="76" eb="79">
      <t>ダイブブン</t>
    </rPh>
    <rPh sb="80" eb="82">
      <t>シュウエキ</t>
    </rPh>
    <rPh sb="91" eb="93">
      <t>シセツ</t>
    </rPh>
    <rPh sb="93" eb="95">
      <t>ノウリョク</t>
    </rPh>
    <rPh sb="96" eb="97">
      <t>タイ</t>
    </rPh>
    <rPh sb="98" eb="100">
      <t>キュウスイ</t>
    </rPh>
    <rPh sb="101" eb="104">
      <t>ケイカクテキ</t>
    </rPh>
    <rPh sb="105" eb="106">
      <t>オコナ</t>
    </rPh>
    <rPh sb="114" eb="115">
      <t>ワ</t>
    </rPh>
    <rPh sb="124" eb="126">
      <t>シセツ</t>
    </rPh>
    <rPh sb="127" eb="130">
      <t>コウリツテキ</t>
    </rPh>
    <rPh sb="131" eb="133">
      <t>カドウ</t>
    </rPh>
    <rPh sb="138" eb="140">
      <t>ケイエイ</t>
    </rPh>
    <rPh sb="141" eb="144">
      <t>コウリツセイ</t>
    </rPh>
    <rPh sb="145" eb="146">
      <t>ヨ</t>
    </rPh>
    <rPh sb="156" eb="158">
      <t>シサン</t>
    </rPh>
    <rPh sb="164" eb="166">
      <t>カンロ</t>
    </rPh>
    <rPh sb="167" eb="170">
      <t>ロウキュウカ</t>
    </rPh>
    <rPh sb="171" eb="172">
      <t>タイ</t>
    </rPh>
    <rPh sb="174" eb="176">
      <t>コウシン</t>
    </rPh>
    <rPh sb="181" eb="182">
      <t>オソ</t>
    </rPh>
    <rPh sb="184" eb="187">
      <t>ケイカクテキ</t>
    </rPh>
    <rPh sb="188" eb="190">
      <t>コウシン</t>
    </rPh>
    <rPh sb="191" eb="192">
      <t>オコナ</t>
    </rPh>
    <rPh sb="209" eb="211">
      <t>ゲンジョウ</t>
    </rPh>
    <rPh sb="212" eb="214">
      <t>ケイエイ</t>
    </rPh>
    <rPh sb="214" eb="216">
      <t>ジョウタイ</t>
    </rPh>
    <rPh sb="217" eb="220">
      <t>ヒカクテキ</t>
    </rPh>
    <rPh sb="220" eb="222">
      <t>ケンゼン</t>
    </rPh>
    <rPh sb="227" eb="229">
      <t>シサン</t>
    </rPh>
    <rPh sb="230" eb="233">
      <t>ロウキュウカ</t>
    </rPh>
    <rPh sb="234" eb="235">
      <t>スス</t>
    </rPh>
    <rPh sb="244" eb="246">
      <t>コンゴ</t>
    </rPh>
    <rPh sb="247" eb="249">
      <t>シセツ</t>
    </rPh>
    <rPh sb="249" eb="251">
      <t>トウシ</t>
    </rPh>
    <rPh sb="255" eb="257">
      <t>ザイゲン</t>
    </rPh>
    <rPh sb="258" eb="260">
      <t>カクホ</t>
    </rPh>
    <rPh sb="261" eb="264">
      <t>ケイカクテキ</t>
    </rPh>
    <rPh sb="265" eb="267">
      <t>カンロ</t>
    </rPh>
    <rPh sb="267" eb="269">
      <t>コウシン</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</si>
</sst>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0.17</c:v>
                </c:pt>
                <c:pt idx="1">
                  <c:v>0.06</c:v>
                </c:pt>
                <c:pt idx="2">
                  <c:v>0.39</c:v>
                </c:pt>
                <c:pt idx="3">
                  <c:v>0.22</c:v>
                </c:pt>
                <c:pt idx="4">
                  <c:v>0.14000000000000001</c:v>
                </c:pt>
              </c:numCache>
            </c:numRef>
          </c:val>
        </c:ser>
        <c:dLbls>
          <c:showLegendKey val="0"/>
          <c:showVal val="0"/>
          <c:showCatName val="0"/>
          <c:showSerName val="0"/>
          <c:showPercent val="0"/>
          <c:showBubbleSize val="0"/>
        </c:dLbls>
        <c:gapWidth val="150"/>
        <c:axId val="177085056"/>
        <c:axId val="177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77085056"/>
        <c:axId val="177087232"/>
      </c:lineChart>
      <c:dateAx>
        <c:axId val="177085056"/>
        <c:scaling>
          <c:orientation val="minMax"/>
        </c:scaling>
        <c:delete val="1"/>
        <c:axPos val="b"/>
        <c:numFmt formatCode="ge" sourceLinked="1"/>
        <c:majorTickMark val="none"/>
        <c:minorTickMark val="none"/>
        <c:tickLblPos val="none"/>
        <c:crossAx val="177087232"/>
        <c:crosses val="autoZero"/>
        <c:auto val="1"/>
        <c:lblOffset val="100"/>
        <c:baseTimeUnit val="years"/>
      </c:dateAx>
      <c:valAx>
        <c:axId val="1770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63.56</c:v>
                </c:pt>
                <c:pt idx="1">
                  <c:v>61.15</c:v>
                </c:pt>
                <c:pt idx="2">
                  <c:v>61.72</c:v>
                </c:pt>
                <c:pt idx="3">
                  <c:v>60.43</c:v>
                </c:pt>
                <c:pt idx="4">
                  <c:v>59.67</c:v>
                </c:pt>
              </c:numCache>
            </c:numRef>
          </c:val>
        </c:ser>
        <c:dLbls>
          <c:showLegendKey val="0"/>
          <c:showVal val="0"/>
          <c:showCatName val="0"/>
          <c:showSerName val="0"/>
          <c:showPercent val="0"/>
          <c:showBubbleSize val="0"/>
        </c:dLbls>
        <c:gapWidth val="150"/>
        <c:axId val="178224128"/>
        <c:axId val="1782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78224128"/>
        <c:axId val="178254976"/>
      </c:lineChart>
      <c:dateAx>
        <c:axId val="178224128"/>
        <c:scaling>
          <c:orientation val="minMax"/>
        </c:scaling>
        <c:delete val="1"/>
        <c:axPos val="b"/>
        <c:numFmt formatCode="ge" sourceLinked="1"/>
        <c:majorTickMark val="none"/>
        <c:minorTickMark val="none"/>
        <c:tickLblPos val="none"/>
        <c:crossAx val="178254976"/>
        <c:crosses val="autoZero"/>
        <c:auto val="1"/>
        <c:lblOffset val="100"/>
        <c:baseTimeUnit val="years"/>
      </c:dateAx>
      <c:valAx>
        <c:axId val="178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94.09</c:v>
                </c:pt>
                <c:pt idx="1">
                  <c:v>94.27</c:v>
                </c:pt>
                <c:pt idx="2">
                  <c:v>93.17</c:v>
                </c:pt>
                <c:pt idx="3">
                  <c:v>94.01</c:v>
                </c:pt>
                <c:pt idx="4">
                  <c:v>93.33</c:v>
                </c:pt>
              </c:numCache>
            </c:numRef>
          </c:val>
        </c:ser>
        <c:dLbls>
          <c:showLegendKey val="0"/>
          <c:showVal val="0"/>
          <c:showCatName val="0"/>
          <c:showSerName val="0"/>
          <c:showPercent val="0"/>
          <c:showBubbleSize val="0"/>
        </c:dLbls>
        <c:gapWidth val="150"/>
        <c:axId val="178723456"/>
        <c:axId val="1787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78723456"/>
        <c:axId val="178725632"/>
      </c:lineChart>
      <c:dateAx>
        <c:axId val="178723456"/>
        <c:scaling>
          <c:orientation val="minMax"/>
        </c:scaling>
        <c:delete val="1"/>
        <c:axPos val="b"/>
        <c:numFmt formatCode="ge" sourceLinked="1"/>
        <c:majorTickMark val="none"/>
        <c:minorTickMark val="none"/>
        <c:tickLblPos val="none"/>
        <c:crossAx val="178725632"/>
        <c:crosses val="autoZero"/>
        <c:auto val="1"/>
        <c:lblOffset val="100"/>
        <c:baseTimeUnit val="years"/>
      </c:dateAx>
      <c:valAx>
        <c:axId val="1787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100.78</c:v>
                </c:pt>
                <c:pt idx="1">
                  <c:v>102.29</c:v>
                </c:pt>
                <c:pt idx="2">
                  <c:v>101.14</c:v>
                </c:pt>
                <c:pt idx="3">
                  <c:v>98.52</c:v>
                </c:pt>
                <c:pt idx="4">
                  <c:v>119.06</c:v>
                </c:pt>
              </c:numCache>
            </c:numRef>
          </c:val>
        </c:ser>
        <c:dLbls>
          <c:showLegendKey val="0"/>
          <c:showVal val="0"/>
          <c:showCatName val="0"/>
          <c:showSerName val="0"/>
          <c:showPercent val="0"/>
          <c:showBubbleSize val="0"/>
        </c:dLbls>
        <c:gapWidth val="150"/>
        <c:axId val="177109248"/>
        <c:axId val="1771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77109248"/>
        <c:axId val="177144192"/>
      </c:lineChart>
      <c:dateAx>
        <c:axId val="177109248"/>
        <c:scaling>
          <c:orientation val="minMax"/>
        </c:scaling>
        <c:delete val="1"/>
        <c:axPos val="b"/>
        <c:numFmt formatCode="ge" sourceLinked="1"/>
        <c:majorTickMark val="none"/>
        <c:minorTickMark val="none"/>
        <c:tickLblPos val="none"/>
        <c:crossAx val="177144192"/>
        <c:crosses val="autoZero"/>
        <c:auto val="1"/>
        <c:lblOffset val="100"/>
        <c:baseTimeUnit val="years"/>
      </c:dateAx>
      <c:valAx>
        <c:axId val="1771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36.869999999999997</c:v>
                </c:pt>
                <c:pt idx="1">
                  <c:v>38.72</c:v>
                </c:pt>
                <c:pt idx="2">
                  <c:v>39.31</c:v>
                </c:pt>
                <c:pt idx="3">
                  <c:v>39.9</c:v>
                </c:pt>
                <c:pt idx="4">
                  <c:v>41.91</c:v>
                </c:pt>
              </c:numCache>
            </c:numRef>
          </c:val>
        </c:ser>
        <c:dLbls>
          <c:showLegendKey val="0"/>
          <c:showVal val="0"/>
          <c:showCatName val="0"/>
          <c:showSerName val="0"/>
          <c:showPercent val="0"/>
          <c:showBubbleSize val="0"/>
        </c:dLbls>
        <c:gapWidth val="150"/>
        <c:axId val="177190784"/>
        <c:axId val="177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77190784"/>
        <c:axId val="177197056"/>
      </c:lineChart>
      <c:dateAx>
        <c:axId val="177190784"/>
        <c:scaling>
          <c:orientation val="minMax"/>
        </c:scaling>
        <c:delete val="1"/>
        <c:axPos val="b"/>
        <c:numFmt formatCode="ge" sourceLinked="1"/>
        <c:majorTickMark val="none"/>
        <c:minorTickMark val="none"/>
        <c:tickLblPos val="none"/>
        <c:crossAx val="177197056"/>
        <c:crosses val="autoZero"/>
        <c:auto val="1"/>
        <c:lblOffset val="100"/>
        <c:baseTimeUnit val="years"/>
      </c:dateAx>
      <c:valAx>
        <c:axId val="177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c:v>
                </c:pt>
                <c:pt idx="1">
                  <c:v>0.9</c:v>
                </c:pt>
                <c:pt idx="2">
                  <c:v>0.91</c:v>
                </c:pt>
                <c:pt idx="3">
                  <c:v>0.92</c:v>
                </c:pt>
                <c:pt idx="4">
                  <c:v>0.93</c:v>
                </c:pt>
              </c:numCache>
            </c:numRef>
          </c:val>
        </c:ser>
        <c:dLbls>
          <c:showLegendKey val="0"/>
          <c:showVal val="0"/>
          <c:showCatName val="0"/>
          <c:showSerName val="0"/>
          <c:showPercent val="0"/>
          <c:showBubbleSize val="0"/>
        </c:dLbls>
        <c:gapWidth val="150"/>
        <c:axId val="177366528"/>
        <c:axId val="1773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77366528"/>
        <c:axId val="177368448"/>
      </c:lineChart>
      <c:dateAx>
        <c:axId val="177366528"/>
        <c:scaling>
          <c:orientation val="minMax"/>
        </c:scaling>
        <c:delete val="1"/>
        <c:axPos val="b"/>
        <c:numFmt formatCode="ge" sourceLinked="1"/>
        <c:majorTickMark val="none"/>
        <c:minorTickMark val="none"/>
        <c:tickLblPos val="none"/>
        <c:crossAx val="177368448"/>
        <c:crosses val="autoZero"/>
        <c:auto val="1"/>
        <c:lblOffset val="100"/>
        <c:baseTimeUnit val="years"/>
      </c:dateAx>
      <c:valAx>
        <c:axId val="177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1.73</c:v>
                </c:pt>
                <c:pt idx="4">
                  <c:v>0</c:v>
                </c:pt>
              </c:numCache>
            </c:numRef>
          </c:val>
        </c:ser>
        <c:dLbls>
          <c:showLegendKey val="0"/>
          <c:showVal val="0"/>
          <c:showCatName val="0"/>
          <c:showSerName val="0"/>
          <c:showPercent val="0"/>
          <c:showBubbleSize val="0"/>
        </c:dLbls>
        <c:gapWidth val="150"/>
        <c:axId val="177431680"/>
        <c:axId val="1774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77431680"/>
        <c:axId val="177433600"/>
      </c:lineChart>
      <c:dateAx>
        <c:axId val="177431680"/>
        <c:scaling>
          <c:orientation val="minMax"/>
        </c:scaling>
        <c:delete val="1"/>
        <c:axPos val="b"/>
        <c:numFmt formatCode="ge" sourceLinked="1"/>
        <c:majorTickMark val="none"/>
        <c:minorTickMark val="none"/>
        <c:tickLblPos val="none"/>
        <c:crossAx val="177433600"/>
        <c:crosses val="autoZero"/>
        <c:auto val="1"/>
        <c:lblOffset val="100"/>
        <c:baseTimeUnit val="years"/>
      </c:dateAx>
      <c:valAx>
        <c:axId val="17743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4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921.6</c:v>
                </c:pt>
                <c:pt idx="1">
                  <c:v>1625.51</c:v>
                </c:pt>
                <c:pt idx="2">
                  <c:v>1030.29</c:v>
                </c:pt>
                <c:pt idx="3">
                  <c:v>553.21</c:v>
                </c:pt>
                <c:pt idx="4">
                  <c:v>1010.89</c:v>
                </c:pt>
              </c:numCache>
            </c:numRef>
          </c:val>
        </c:ser>
        <c:dLbls>
          <c:showLegendKey val="0"/>
          <c:showVal val="0"/>
          <c:showCatName val="0"/>
          <c:showSerName val="0"/>
          <c:showPercent val="0"/>
          <c:showBubbleSize val="0"/>
        </c:dLbls>
        <c:gapWidth val="150"/>
        <c:axId val="177480448"/>
        <c:axId val="1774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77480448"/>
        <c:axId val="177482368"/>
      </c:lineChart>
      <c:dateAx>
        <c:axId val="177480448"/>
        <c:scaling>
          <c:orientation val="minMax"/>
        </c:scaling>
        <c:delete val="1"/>
        <c:axPos val="b"/>
        <c:numFmt formatCode="ge" sourceLinked="1"/>
        <c:majorTickMark val="none"/>
        <c:minorTickMark val="none"/>
        <c:tickLblPos val="none"/>
        <c:crossAx val="177482368"/>
        <c:crosses val="autoZero"/>
        <c:auto val="1"/>
        <c:lblOffset val="100"/>
        <c:baseTimeUnit val="years"/>
      </c:dateAx>
      <c:valAx>
        <c:axId val="17748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4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56.71</c:v>
                </c:pt>
                <c:pt idx="1">
                  <c:v>55.73</c:v>
                </c:pt>
                <c:pt idx="2">
                  <c:v>52.24</c:v>
                </c:pt>
                <c:pt idx="3">
                  <c:v>49.26</c:v>
                </c:pt>
                <c:pt idx="4">
                  <c:v>46.11</c:v>
                </c:pt>
              </c:numCache>
            </c:numRef>
          </c:val>
        </c:ser>
        <c:dLbls>
          <c:showLegendKey val="0"/>
          <c:showVal val="0"/>
          <c:showCatName val="0"/>
          <c:showSerName val="0"/>
          <c:showPercent val="0"/>
          <c:showBubbleSize val="0"/>
        </c:dLbls>
        <c:gapWidth val="150"/>
        <c:axId val="177602944"/>
        <c:axId val="177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77602944"/>
        <c:axId val="177604864"/>
      </c:lineChart>
      <c:dateAx>
        <c:axId val="177602944"/>
        <c:scaling>
          <c:orientation val="minMax"/>
        </c:scaling>
        <c:delete val="1"/>
        <c:axPos val="b"/>
        <c:numFmt formatCode="ge" sourceLinked="1"/>
        <c:majorTickMark val="none"/>
        <c:minorTickMark val="none"/>
        <c:tickLblPos val="none"/>
        <c:crossAx val="177604864"/>
        <c:crosses val="autoZero"/>
        <c:auto val="1"/>
        <c:lblOffset val="100"/>
        <c:baseTimeUnit val="years"/>
      </c:dateAx>
      <c:valAx>
        <c:axId val="17760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96.48</c:v>
                </c:pt>
                <c:pt idx="1">
                  <c:v>100.79</c:v>
                </c:pt>
                <c:pt idx="2">
                  <c:v>99.66</c:v>
                </c:pt>
                <c:pt idx="3">
                  <c:v>96.71</c:v>
                </c:pt>
                <c:pt idx="4">
                  <c:v>122.45</c:v>
                </c:pt>
              </c:numCache>
            </c:numRef>
          </c:val>
        </c:ser>
        <c:dLbls>
          <c:showLegendKey val="0"/>
          <c:showVal val="0"/>
          <c:showCatName val="0"/>
          <c:showSerName val="0"/>
          <c:showPercent val="0"/>
          <c:showBubbleSize val="0"/>
        </c:dLbls>
        <c:gapWidth val="150"/>
        <c:axId val="177643520"/>
        <c:axId val="1776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77643520"/>
        <c:axId val="177645440"/>
      </c:lineChart>
      <c:dateAx>
        <c:axId val="177643520"/>
        <c:scaling>
          <c:orientation val="minMax"/>
        </c:scaling>
        <c:delete val="1"/>
        <c:axPos val="b"/>
        <c:numFmt formatCode="ge" sourceLinked="1"/>
        <c:majorTickMark val="none"/>
        <c:minorTickMark val="none"/>
        <c:tickLblPos val="none"/>
        <c:crossAx val="177645440"/>
        <c:crosses val="autoZero"/>
        <c:auto val="1"/>
        <c:lblOffset val="100"/>
        <c:baseTimeUnit val="years"/>
      </c:dateAx>
      <c:valAx>
        <c:axId val="177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144.49</c:v>
                </c:pt>
                <c:pt idx="1">
                  <c:v>136.86000000000001</c:v>
                </c:pt>
                <c:pt idx="2">
                  <c:v>138.56</c:v>
                </c:pt>
                <c:pt idx="3">
                  <c:v>141.94</c:v>
                </c:pt>
                <c:pt idx="4">
                  <c:v>112.05</c:v>
                </c:pt>
              </c:numCache>
            </c:numRef>
          </c:val>
        </c:ser>
        <c:dLbls>
          <c:showLegendKey val="0"/>
          <c:showVal val="0"/>
          <c:showCatName val="0"/>
          <c:showSerName val="0"/>
          <c:showPercent val="0"/>
          <c:showBubbleSize val="0"/>
        </c:dLbls>
        <c:gapWidth val="150"/>
        <c:axId val="178204032"/>
        <c:axId val="1782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78204032"/>
        <c:axId val="178210304"/>
      </c:lineChart>
      <c:dateAx>
        <c:axId val="178204032"/>
        <c:scaling>
          <c:orientation val="minMax"/>
        </c:scaling>
        <c:delete val="1"/>
        <c:axPos val="b"/>
        <c:numFmt formatCode="ge" sourceLinked="1"/>
        <c:majorTickMark val="none"/>
        <c:minorTickMark val="none"/>
        <c:tickLblPos val="none"/>
        <c:crossAx val="178210304"/>
        <c:crosses val="autoZero"/>
        <c:auto val="1"/>
        <c:lblOffset val="100"/>
        <c:baseTimeUnit val="years"/>
      </c:dateAx>
      <c:valAx>
        <c:axId val="178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武豊町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42758</v>
      </c>
      <c r="AJ8" s="75"/>
      <c r="AK8" s="75"/>
      <c r="AL8" s="75"/>
      <c r="AM8" s="75"/>
      <c r="AN8" s="75"/>
      <c r="AO8" s="75"/>
      <c r="AP8" s="76"/>
      <c r="AQ8" s="57">
        <f>データ!R6</f>
        <v>25.92</v>
      </c>
      <c r="AR8" s="57"/>
      <c r="AS8" s="57"/>
      <c r="AT8" s="57"/>
      <c r="AU8" s="57"/>
      <c r="AV8" s="57"/>
      <c r="AW8" s="57"/>
      <c r="AX8" s="57"/>
      <c r="AY8" s="57">
        <f>データ!S6</f>
        <v>1649.61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93.42</v>
      </c>
      <c r="K10" s="57"/>
      <c r="L10" s="57"/>
      <c r="M10" s="57"/>
      <c r="N10" s="57"/>
      <c r="O10" s="57"/>
      <c r="P10" s="57"/>
      <c r="Q10" s="57"/>
      <c r="R10" s="57">
        <f>データ!O6</f>
        <v>99.93</v>
      </c>
      <c r="S10" s="57"/>
      <c r="T10" s="57"/>
      <c r="U10" s="57"/>
      <c r="V10" s="57"/>
      <c r="W10" s="57"/>
      <c r="X10" s="57"/>
      <c r="Y10" s="57"/>
      <c r="Z10" s="65">
        <f>データ!P6</f>
        <v>2484</v>
      </c>
      <c r="AA10" s="65"/>
      <c r="AB10" s="65"/>
      <c r="AC10" s="65"/>
      <c r="AD10" s="65"/>
      <c r="AE10" s="65"/>
      <c r="AF10" s="65"/>
      <c r="AG10" s="65"/>
      <c r="AH10" s="2"/>
      <c r="AI10" s="65">
        <f>データ!T6</f>
        <v>42712</v>
      </c>
      <c r="AJ10" s="65"/>
      <c r="AK10" s="65"/>
      <c r="AL10" s="65"/>
      <c r="AM10" s="65"/>
      <c r="AN10" s="65"/>
      <c r="AO10" s="65"/>
      <c r="AP10" s="65"/>
      <c r="AQ10" s="57">
        <f>データ!U6</f>
        <v>25.82</v>
      </c>
      <c r="AR10" s="57"/>
      <c r="AS10" s="57"/>
      <c r="AT10" s="57"/>
      <c r="AU10" s="57"/>
      <c r="AV10" s="57"/>
      <c r="AW10" s="57"/>
      <c r="AX10" s="57"/>
      <c r="AY10" s="57">
        <f>データ!V6</f>
        <v>1654.22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234478</v>
      </c>
      <c r="D6" s="31">
        <f t="shared" si="3"/>
        <v>46</v>
      </c>
      <c r="E6" s="31">
        <f t="shared" si="3"/>
        <v>1</v>
      </c>
      <c r="F6" s="31">
        <f t="shared" si="3"/>
        <v>0</v>
      </c>
      <c r="G6" s="31">
        <f t="shared" si="3"/>
        <v>1</v>
      </c>
      <c r="H6" s="31" t="str">
        <f t="shared" si="3"/>
        <v>愛知県　武豊町</v>
      </c>
      <c r="I6" s="31" t="str">
        <f t="shared" si="3"/>
        <v>法適用</v>
      </c>
      <c r="J6" s="31" t="str">
        <f t="shared" si="3"/>
        <v>水道事業</v>
      </c>
      <c r="K6" s="31" t="str">
        <f t="shared" si="3"/>
        <v>末端給水事業</v>
      </c>
      <c r="L6" s="31" t="str">
        <f t="shared" si="3"/>
        <v>A5</v>
      </c>
      <c r="M6" s="32" t="str">
        <f t="shared" si="3"/>
        <v>-</v>
      </c>
      <c r="N6" s="32">
        <f t="shared" si="3"/>
        <v>93.42</v>
      </c>
      <c r="O6" s="32">
        <f t="shared" si="3"/>
        <v>99.93</v>
      </c>
      <c r="P6" s="32">
        <f t="shared" si="3"/>
        <v>2484</v>
      </c>
      <c r="Q6" s="32">
        <f t="shared" si="3"/>
        <v>42758</v>
      </c>
      <c r="R6" s="32">
        <f t="shared" si="3"/>
        <v>25.92</v>
      </c>
      <c r="S6" s="32">
        <f t="shared" si="3"/>
        <v>1649.61</v>
      </c>
      <c r="T6" s="32">
        <f t="shared" si="3"/>
        <v>42712</v>
      </c>
      <c r="U6" s="32">
        <f t="shared" si="3"/>
        <v>25.82</v>
      </c>
      <c r="V6" s="32">
        <f t="shared" si="3"/>
        <v>1654.22</v>
      </c>
      <c r="W6" s="33">
        <f>IF(W7="",NA(),W7)</f>
        <v>100.78</v>
      </c>
      <c r="X6" s="33">
        <f t="shared" ref="X6:AF6" si="4">IF(X7="",NA(),X7)</f>
        <v>102.29</v>
      </c>
      <c r="Y6" s="33">
        <f t="shared" si="4"/>
        <v>101.14</v>
      </c>
      <c r="Z6" s="33">
        <f t="shared" si="4"/>
        <v>98.52</v>
      </c>
      <c r="AA6" s="33">
        <f t="shared" si="4"/>
        <v>119.06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3">
        <f t="shared" si="5"/>
        <v>1.73</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921.6</v>
      </c>
      <c r="AT6" s="33">
        <f t="shared" ref="AT6:BB6" si="6">IF(AT7="",NA(),AT7)</f>
        <v>1625.51</v>
      </c>
      <c r="AU6" s="33">
        <f t="shared" si="6"/>
        <v>1030.29</v>
      </c>
      <c r="AV6" s="33">
        <f t="shared" si="6"/>
        <v>553.21</v>
      </c>
      <c r="AW6" s="33">
        <f t="shared" si="6"/>
        <v>1010.89</v>
      </c>
      <c r="AX6" s="33">
        <f t="shared" si="6"/>
        <v>792.56</v>
      </c>
      <c r="AY6" s="33">
        <f t="shared" si="6"/>
        <v>832.37</v>
      </c>
      <c r="AZ6" s="33">
        <f t="shared" si="6"/>
        <v>852.01</v>
      </c>
      <c r="BA6" s="33">
        <f t="shared" si="6"/>
        <v>909.68</v>
      </c>
      <c r="BB6" s="33">
        <f t="shared" si="6"/>
        <v>382.09</v>
      </c>
      <c r="BC6" s="32" t="str">
        <f>IF(BC7="","",IF(BC7="-","【-】","【"&amp;SUBSTITUTE(TEXT(BC7,"#,##0.00"),"-","△")&amp;"】"))</f>
        <v>【264.16】</v>
      </c>
      <c r="BD6" s="33">
        <f>IF(BD7="",NA(),BD7)</f>
        <v>56.71</v>
      </c>
      <c r="BE6" s="33">
        <f t="shared" ref="BE6:BM6" si="7">IF(BE7="",NA(),BE7)</f>
        <v>55.73</v>
      </c>
      <c r="BF6" s="33">
        <f t="shared" si="7"/>
        <v>52.24</v>
      </c>
      <c r="BG6" s="33">
        <f t="shared" si="7"/>
        <v>49.26</v>
      </c>
      <c r="BH6" s="33">
        <f t="shared" si="7"/>
        <v>46.11</v>
      </c>
      <c r="BI6" s="33">
        <f t="shared" si="7"/>
        <v>403.05</v>
      </c>
      <c r="BJ6" s="33">
        <f t="shared" si="7"/>
        <v>403.15</v>
      </c>
      <c r="BK6" s="33">
        <f t="shared" si="7"/>
        <v>391.4</v>
      </c>
      <c r="BL6" s="33">
        <f t="shared" si="7"/>
        <v>382.65</v>
      </c>
      <c r="BM6" s="33">
        <f t="shared" si="7"/>
        <v>385.06</v>
      </c>
      <c r="BN6" s="32" t="str">
        <f>IF(BN7="","",IF(BN7="-","【-】","【"&amp;SUBSTITUTE(TEXT(BN7,"#,##0.00"),"-","△")&amp;"】"))</f>
        <v>【283.72】</v>
      </c>
      <c r="BO6" s="33">
        <f>IF(BO7="",NA(),BO7)</f>
        <v>96.48</v>
      </c>
      <c r="BP6" s="33">
        <f t="shared" ref="BP6:BX6" si="8">IF(BP7="",NA(),BP7)</f>
        <v>100.79</v>
      </c>
      <c r="BQ6" s="33">
        <f t="shared" si="8"/>
        <v>99.66</v>
      </c>
      <c r="BR6" s="33">
        <f t="shared" si="8"/>
        <v>96.71</v>
      </c>
      <c r="BS6" s="33">
        <f t="shared" si="8"/>
        <v>122.45</v>
      </c>
      <c r="BT6" s="33">
        <f t="shared" si="8"/>
        <v>97.63</v>
      </c>
      <c r="BU6" s="33">
        <f t="shared" si="8"/>
        <v>94.86</v>
      </c>
      <c r="BV6" s="33">
        <f t="shared" si="8"/>
        <v>95.91</v>
      </c>
      <c r="BW6" s="33">
        <f t="shared" si="8"/>
        <v>96.1</v>
      </c>
      <c r="BX6" s="33">
        <f t="shared" si="8"/>
        <v>99.07</v>
      </c>
      <c r="BY6" s="32" t="str">
        <f>IF(BY7="","",IF(BY7="-","【-】","【"&amp;SUBSTITUTE(TEXT(BY7,"#,##0.00"),"-","△")&amp;"】"))</f>
        <v>【104.60】</v>
      </c>
      <c r="BZ6" s="33">
        <f>IF(BZ7="",NA(),BZ7)</f>
        <v>144.49</v>
      </c>
      <c r="CA6" s="33">
        <f t="shared" ref="CA6:CI6" si="9">IF(CA7="",NA(),CA7)</f>
        <v>136.86000000000001</v>
      </c>
      <c r="CB6" s="33">
        <f t="shared" si="9"/>
        <v>138.56</v>
      </c>
      <c r="CC6" s="33">
        <f t="shared" si="9"/>
        <v>141.94</v>
      </c>
      <c r="CD6" s="33">
        <f t="shared" si="9"/>
        <v>112.05</v>
      </c>
      <c r="CE6" s="33">
        <f t="shared" si="9"/>
        <v>172.59</v>
      </c>
      <c r="CF6" s="33">
        <f t="shared" si="9"/>
        <v>179.14</v>
      </c>
      <c r="CG6" s="33">
        <f t="shared" si="9"/>
        <v>179.29</v>
      </c>
      <c r="CH6" s="33">
        <f t="shared" si="9"/>
        <v>178.39</v>
      </c>
      <c r="CI6" s="33">
        <f t="shared" si="9"/>
        <v>173.03</v>
      </c>
      <c r="CJ6" s="32" t="str">
        <f>IF(CJ7="","",IF(CJ7="-","【-】","【"&amp;SUBSTITUTE(TEXT(CJ7,"#,##0.00"),"-","△")&amp;"】"))</f>
        <v>【164.21】</v>
      </c>
      <c r="CK6" s="33">
        <f>IF(CK7="",NA(),CK7)</f>
        <v>63.56</v>
      </c>
      <c r="CL6" s="33">
        <f t="shared" ref="CL6:CT6" si="10">IF(CL7="",NA(),CL7)</f>
        <v>61.15</v>
      </c>
      <c r="CM6" s="33">
        <f t="shared" si="10"/>
        <v>61.72</v>
      </c>
      <c r="CN6" s="33">
        <f t="shared" si="10"/>
        <v>60.43</v>
      </c>
      <c r="CO6" s="33">
        <f t="shared" si="10"/>
        <v>59.67</v>
      </c>
      <c r="CP6" s="33">
        <f t="shared" si="10"/>
        <v>60.17</v>
      </c>
      <c r="CQ6" s="33">
        <f t="shared" si="10"/>
        <v>58.76</v>
      </c>
      <c r="CR6" s="33">
        <f t="shared" si="10"/>
        <v>59.09</v>
      </c>
      <c r="CS6" s="33">
        <f t="shared" si="10"/>
        <v>59.23</v>
      </c>
      <c r="CT6" s="33">
        <f t="shared" si="10"/>
        <v>58.58</v>
      </c>
      <c r="CU6" s="32" t="str">
        <f>IF(CU7="","",IF(CU7="-","【-】","【"&amp;SUBSTITUTE(TEXT(CU7,"#,##0.00"),"-","△")&amp;"】"))</f>
        <v>【59.80】</v>
      </c>
      <c r="CV6" s="33">
        <f>IF(CV7="",NA(),CV7)</f>
        <v>94.09</v>
      </c>
      <c r="CW6" s="33">
        <f t="shared" ref="CW6:DE6" si="11">IF(CW7="",NA(),CW7)</f>
        <v>94.27</v>
      </c>
      <c r="CX6" s="33">
        <f t="shared" si="11"/>
        <v>93.17</v>
      </c>
      <c r="CY6" s="33">
        <f t="shared" si="11"/>
        <v>94.01</v>
      </c>
      <c r="CZ6" s="33">
        <f t="shared" si="11"/>
        <v>93.33</v>
      </c>
      <c r="DA6" s="33">
        <f t="shared" si="11"/>
        <v>85.47</v>
      </c>
      <c r="DB6" s="33">
        <f t="shared" si="11"/>
        <v>84.87</v>
      </c>
      <c r="DC6" s="33">
        <f t="shared" si="11"/>
        <v>85.4</v>
      </c>
      <c r="DD6" s="33">
        <f t="shared" si="11"/>
        <v>85.53</v>
      </c>
      <c r="DE6" s="33">
        <f t="shared" si="11"/>
        <v>85.23</v>
      </c>
      <c r="DF6" s="32" t="str">
        <f>IF(DF7="","",IF(DF7="-","【-】","【"&amp;SUBSTITUTE(TEXT(DF7,"#,##0.00"),"-","△")&amp;"】"))</f>
        <v>【89.78】</v>
      </c>
      <c r="DG6" s="33">
        <f>IF(DG7="",NA(),DG7)</f>
        <v>36.869999999999997</v>
      </c>
      <c r="DH6" s="33">
        <f t="shared" ref="DH6:DP6" si="12">IF(DH7="",NA(),DH7)</f>
        <v>38.72</v>
      </c>
      <c r="DI6" s="33">
        <f t="shared" si="12"/>
        <v>39.31</v>
      </c>
      <c r="DJ6" s="33">
        <f t="shared" si="12"/>
        <v>39.9</v>
      </c>
      <c r="DK6" s="33">
        <f t="shared" si="12"/>
        <v>41.91</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0.9</v>
      </c>
      <c r="DS6" s="33">
        <f t="shared" ref="DS6:EA6" si="13">IF(DS7="",NA(),DS7)</f>
        <v>0.9</v>
      </c>
      <c r="DT6" s="33">
        <f t="shared" si="13"/>
        <v>0.91</v>
      </c>
      <c r="DU6" s="33">
        <f t="shared" si="13"/>
        <v>0.92</v>
      </c>
      <c r="DV6" s="33">
        <f t="shared" si="13"/>
        <v>0.93</v>
      </c>
      <c r="DW6" s="33">
        <f t="shared" si="13"/>
        <v>6.06</v>
      </c>
      <c r="DX6" s="33">
        <f t="shared" si="13"/>
        <v>6.47</v>
      </c>
      <c r="DY6" s="33">
        <f t="shared" si="13"/>
        <v>7.8</v>
      </c>
      <c r="DZ6" s="33">
        <f t="shared" si="13"/>
        <v>8.39</v>
      </c>
      <c r="EA6" s="33">
        <f t="shared" si="13"/>
        <v>10.09</v>
      </c>
      <c r="EB6" s="32" t="str">
        <f>IF(EB7="","",IF(EB7="-","【-】","【"&amp;SUBSTITUTE(TEXT(EB7,"#,##0.00"),"-","△")&amp;"】"))</f>
        <v>【12.42】</v>
      </c>
      <c r="EC6" s="33">
        <f>IF(EC7="",NA(),EC7)</f>
        <v>0.17</v>
      </c>
      <c r="ED6" s="33">
        <f t="shared" ref="ED6:EL6" si="14">IF(ED7="",NA(),ED7)</f>
        <v>0.06</v>
      </c>
      <c r="EE6" s="33">
        <f t="shared" si="14"/>
        <v>0.39</v>
      </c>
      <c r="EF6" s="33">
        <f t="shared" si="14"/>
        <v>0.22</v>
      </c>
      <c r="EG6" s="33">
        <f t="shared" si="14"/>
        <v>0.14000000000000001</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234478</v>
      </c>
      <c r="D7" s="35">
        <v>46</v>
      </c>
      <c r="E7" s="35">
        <v>1</v>
      </c>
      <c r="F7" s="35">
        <v>0</v>
      </c>
      <c r="G7" s="35">
        <v>1</v>
      </c>
      <c r="H7" s="35" t="s">
        <v>93</v>
      </c>
      <c r="I7" s="35" t="s">
        <v>94</v>
      </c>
      <c r="J7" s="35" t="s">
        <v>95</v>
      </c>
      <c r="K7" s="35" t="s">
        <v>96</v>
      </c>
      <c r="L7" s="35" t="s">
        <v>97</v>
      </c>
      <c r="M7" s="36" t="s">
        <v>98</v>
      </c>
      <c r="N7" s="36">
        <v>93.42</v>
      </c>
      <c r="O7" s="36">
        <v>99.93</v>
      </c>
      <c r="P7" s="36">
        <v>2484</v>
      </c>
      <c r="Q7" s="36">
        <v>42758</v>
      </c>
      <c r="R7" s="36">
        <v>25.92</v>
      </c>
      <c r="S7" s="36">
        <v>1649.61</v>
      </c>
      <c r="T7" s="36">
        <v>42712</v>
      </c>
      <c r="U7" s="36">
        <v>25.82</v>
      </c>
      <c r="V7" s="36">
        <v>1654.22</v>
      </c>
      <c r="W7" s="36">
        <v>100.78</v>
      </c>
      <c r="X7" s="36">
        <v>102.29</v>
      </c>
      <c r="Y7" s="36">
        <v>101.14</v>
      </c>
      <c r="Z7" s="36">
        <v>98.52</v>
      </c>
      <c r="AA7" s="36">
        <v>119.06</v>
      </c>
      <c r="AB7" s="36">
        <v>108.43</v>
      </c>
      <c r="AC7" s="36">
        <v>105.61</v>
      </c>
      <c r="AD7" s="36">
        <v>106.41</v>
      </c>
      <c r="AE7" s="36">
        <v>106.89</v>
      </c>
      <c r="AF7" s="36">
        <v>109.04</v>
      </c>
      <c r="AG7" s="36">
        <v>113.03</v>
      </c>
      <c r="AH7" s="36">
        <v>0</v>
      </c>
      <c r="AI7" s="36">
        <v>0</v>
      </c>
      <c r="AJ7" s="36">
        <v>0</v>
      </c>
      <c r="AK7" s="36">
        <v>1.73</v>
      </c>
      <c r="AL7" s="36">
        <v>0</v>
      </c>
      <c r="AM7" s="36">
        <v>5.37</v>
      </c>
      <c r="AN7" s="36">
        <v>6.79</v>
      </c>
      <c r="AO7" s="36">
        <v>6.33</v>
      </c>
      <c r="AP7" s="36">
        <v>7.76</v>
      </c>
      <c r="AQ7" s="36">
        <v>3.77</v>
      </c>
      <c r="AR7" s="36">
        <v>0.81</v>
      </c>
      <c r="AS7" s="36">
        <v>921.6</v>
      </c>
      <c r="AT7" s="36">
        <v>1625.51</v>
      </c>
      <c r="AU7" s="36">
        <v>1030.29</v>
      </c>
      <c r="AV7" s="36">
        <v>553.21</v>
      </c>
      <c r="AW7" s="36">
        <v>1010.89</v>
      </c>
      <c r="AX7" s="36">
        <v>792.56</v>
      </c>
      <c r="AY7" s="36">
        <v>832.37</v>
      </c>
      <c r="AZ7" s="36">
        <v>852.01</v>
      </c>
      <c r="BA7" s="36">
        <v>909.68</v>
      </c>
      <c r="BB7" s="36">
        <v>382.09</v>
      </c>
      <c r="BC7" s="36">
        <v>264.16000000000003</v>
      </c>
      <c r="BD7" s="36">
        <v>56.71</v>
      </c>
      <c r="BE7" s="36">
        <v>55.73</v>
      </c>
      <c r="BF7" s="36">
        <v>52.24</v>
      </c>
      <c r="BG7" s="36">
        <v>49.26</v>
      </c>
      <c r="BH7" s="36">
        <v>46.11</v>
      </c>
      <c r="BI7" s="36">
        <v>403.05</v>
      </c>
      <c r="BJ7" s="36">
        <v>403.15</v>
      </c>
      <c r="BK7" s="36">
        <v>391.4</v>
      </c>
      <c r="BL7" s="36">
        <v>382.65</v>
      </c>
      <c r="BM7" s="36">
        <v>385.06</v>
      </c>
      <c r="BN7" s="36">
        <v>283.72000000000003</v>
      </c>
      <c r="BO7" s="36">
        <v>96.48</v>
      </c>
      <c r="BP7" s="36">
        <v>100.79</v>
      </c>
      <c r="BQ7" s="36">
        <v>99.66</v>
      </c>
      <c r="BR7" s="36">
        <v>96.71</v>
      </c>
      <c r="BS7" s="36">
        <v>122.45</v>
      </c>
      <c r="BT7" s="36">
        <v>97.63</v>
      </c>
      <c r="BU7" s="36">
        <v>94.86</v>
      </c>
      <c r="BV7" s="36">
        <v>95.91</v>
      </c>
      <c r="BW7" s="36">
        <v>96.1</v>
      </c>
      <c r="BX7" s="36">
        <v>99.07</v>
      </c>
      <c r="BY7" s="36">
        <v>104.6</v>
      </c>
      <c r="BZ7" s="36">
        <v>144.49</v>
      </c>
      <c r="CA7" s="36">
        <v>136.86000000000001</v>
      </c>
      <c r="CB7" s="36">
        <v>138.56</v>
      </c>
      <c r="CC7" s="36">
        <v>141.94</v>
      </c>
      <c r="CD7" s="36">
        <v>112.05</v>
      </c>
      <c r="CE7" s="36">
        <v>172.59</v>
      </c>
      <c r="CF7" s="36">
        <v>179.14</v>
      </c>
      <c r="CG7" s="36">
        <v>179.29</v>
      </c>
      <c r="CH7" s="36">
        <v>178.39</v>
      </c>
      <c r="CI7" s="36">
        <v>173.03</v>
      </c>
      <c r="CJ7" s="36">
        <v>164.21</v>
      </c>
      <c r="CK7" s="36">
        <v>63.56</v>
      </c>
      <c r="CL7" s="36">
        <v>61.15</v>
      </c>
      <c r="CM7" s="36">
        <v>61.72</v>
      </c>
      <c r="CN7" s="36">
        <v>60.43</v>
      </c>
      <c r="CO7" s="36">
        <v>59.67</v>
      </c>
      <c r="CP7" s="36">
        <v>60.17</v>
      </c>
      <c r="CQ7" s="36">
        <v>58.76</v>
      </c>
      <c r="CR7" s="36">
        <v>59.09</v>
      </c>
      <c r="CS7" s="36">
        <v>59.23</v>
      </c>
      <c r="CT7" s="36">
        <v>58.58</v>
      </c>
      <c r="CU7" s="36">
        <v>59.8</v>
      </c>
      <c r="CV7" s="36">
        <v>94.09</v>
      </c>
      <c r="CW7" s="36">
        <v>94.27</v>
      </c>
      <c r="CX7" s="36">
        <v>93.17</v>
      </c>
      <c r="CY7" s="36">
        <v>94.01</v>
      </c>
      <c r="CZ7" s="36">
        <v>93.33</v>
      </c>
      <c r="DA7" s="36">
        <v>85.47</v>
      </c>
      <c r="DB7" s="36">
        <v>84.87</v>
      </c>
      <c r="DC7" s="36">
        <v>85.4</v>
      </c>
      <c r="DD7" s="36">
        <v>85.53</v>
      </c>
      <c r="DE7" s="36">
        <v>85.23</v>
      </c>
      <c r="DF7" s="36">
        <v>89.78</v>
      </c>
      <c r="DG7" s="36">
        <v>36.869999999999997</v>
      </c>
      <c r="DH7" s="36">
        <v>38.72</v>
      </c>
      <c r="DI7" s="36">
        <v>39.31</v>
      </c>
      <c r="DJ7" s="36">
        <v>39.9</v>
      </c>
      <c r="DK7" s="36">
        <v>41.91</v>
      </c>
      <c r="DL7" s="36">
        <v>34.47</v>
      </c>
      <c r="DM7" s="36">
        <v>35.53</v>
      </c>
      <c r="DN7" s="36">
        <v>36.36</v>
      </c>
      <c r="DO7" s="36">
        <v>37.340000000000003</v>
      </c>
      <c r="DP7" s="36">
        <v>44.31</v>
      </c>
      <c r="DQ7" s="36">
        <v>46.31</v>
      </c>
      <c r="DR7" s="36">
        <v>0.9</v>
      </c>
      <c r="DS7" s="36">
        <v>0.9</v>
      </c>
      <c r="DT7" s="36">
        <v>0.91</v>
      </c>
      <c r="DU7" s="36">
        <v>0.92</v>
      </c>
      <c r="DV7" s="36">
        <v>0.93</v>
      </c>
      <c r="DW7" s="36">
        <v>6.06</v>
      </c>
      <c r="DX7" s="36">
        <v>6.47</v>
      </c>
      <c r="DY7" s="36">
        <v>7.8</v>
      </c>
      <c r="DZ7" s="36">
        <v>8.39</v>
      </c>
      <c r="EA7" s="36">
        <v>10.09</v>
      </c>
      <c r="EB7" s="36">
        <v>12.42</v>
      </c>
      <c r="EC7" s="36">
        <v>0.17</v>
      </c>
      <c r="ED7" s="36">
        <v>0.06</v>
      </c>
      <c r="EE7" s="36">
        <v>0.39</v>
      </c>
      <c r="EF7" s="36">
        <v>0.22</v>
      </c>
      <c r="EG7" s="36">
        <v>0.14000000000000001</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2016-02-24T02:46:16Z</cp:lastPrinted>
  <dcterms:created xsi:type="dcterms:W3CDTF">2016-02-03T07:22:46Z</dcterms:created>
  <dcterms:modified xsi:type="dcterms:W3CDTF">2016-02-24T02:47:17Z</dcterms:modified>
</cp:coreProperties>
</file>