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<sst xmlns="http://schemas.openxmlformats.org/spreadsheetml/2006/main" count="226" uniqueCount="110">
  <si>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</si>
  <si>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</si>
  <si>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</si>
  <si>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</si>
  <si>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</si>
  <si>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</si>
  <si>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</si>
  <si>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</si>
  <si>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</si>
  <si>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</si>
  <si>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</si>
  <si>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</si>
  <si>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</si>
  <si>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</si>
  <si>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</si>
  <si>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</si>
  <si>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</si>
  <si>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</si>
  <si>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</si>
  <si>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</si>
  <si>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</si>
  <si>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</si>
  <si>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</si>
  <si>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</si>
  <si>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</si>
  <si>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</si>
  <si>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</si>
  <si>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</si>
  <si>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</si>
  <si>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</si>
  <si>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</si>
  <si>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</si>
  <si>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</si>
  <si>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</si>
  <si>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</si>
  <si>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</si>
  <si>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</si>
  <si>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</si>
  <si>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</si>
  <si>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</si>
  <si>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</si>
  <si>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</si>
  <si>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</si>
  <si>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</si>
  <si>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</si>
  <si>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</si>
  <si>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</si>
  <si>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</si>
  <si>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</si>
  <si>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</si>
  <si>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</si>
  <si>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</si>
  <si>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</si>
  <si>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</si>
  <si>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</si>
  <si>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</si>
  <si>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</si>
  <si>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</si>
  <si>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</si>
  <si>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</si>
  <si>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</si>
  <si>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</si>
  <si>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</si>
  <si>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</si>
  <si>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</si>
  <si>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</si>
  <si>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</si>
  <si>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</si>
  <si>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</si>
  <si>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</si>
  <si>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</si>
  <si>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</si>
  <si>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</si>
  <si>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</si>
  <si>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</si>
  <si>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</si>
  <si>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</si>
  <si>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</si>
  <si>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</si>
  <si>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</si>
  <si>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</si>
  <si>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</si>
  <si>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</si>
  <si>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</si>
  <si>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</si>
  <si>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</si>
  <si>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</si>
  <si>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</si>
  <si>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</si>
  <si>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</si>
  <si>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</si>
  <si>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</si>
  <si>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</si>
  <si>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</si>
  <si>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</si>
  <si>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愛知県　武豊町</t>
  </si>
  <si>
    <t>法非適用</t>
  </si>
  <si>
    <t>下水道事業</t>
  </si>
  <si>
    <t>公共下水道</t>
  </si>
  <si>
    <t>Bc2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</si>
  <si>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</si>
  <si>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</si>
  <si>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</si>
  <si>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</si>
  <si>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</si>
  <si>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</si>
  <si>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</si>
  <si>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武豊町では、平成3年に公共下水道を供用開始しました。下水道管渠は、耐用年数が50年のため、現在老朽化している管渠はありません。しかしながら、陶管を使用した管渠で、補修必要箇所が多数見つかり、平成25年度に管更生工事を行いました。今後も管渠の調査を行い、補修が必要な場合は随時更新工事を行っていきます。</t>
    <rPh sb="1" eb="4">
      <t>タケトヨチョウ</t>
    </rPh>
    <rPh sb="12" eb="14">
      <t>コウキョウ</t>
    </rPh>
    <rPh sb="14" eb="17">
      <t>ゲスイドウ</t>
    </rPh>
    <rPh sb="18" eb="20">
      <t>キョウヨウ</t>
    </rPh>
    <rPh sb="20" eb="22">
      <t>カイシ</t>
    </rPh>
    <rPh sb="27" eb="30">
      <t>ゲスイドウ</t>
    </rPh>
    <rPh sb="30" eb="31">
      <t>カン</t>
    </rPh>
    <rPh sb="31" eb="32">
      <t>キョ</t>
    </rPh>
    <rPh sb="34" eb="36">
      <t>タイヨウ</t>
    </rPh>
    <rPh sb="36" eb="38">
      <t>ネンスウ</t>
    </rPh>
    <rPh sb="41" eb="42">
      <t>ネン</t>
    </rPh>
    <rPh sb="46" eb="48">
      <t>ゲンザイ</t>
    </rPh>
    <rPh sb="48" eb="51">
      <t>ロウキュウカ</t>
    </rPh>
    <rPh sb="55" eb="56">
      <t>カン</t>
    </rPh>
    <rPh sb="56" eb="57">
      <t>キョ</t>
    </rPh>
    <rPh sb="78" eb="79">
      <t>カン</t>
    </rPh>
    <rPh sb="79" eb="80">
      <t>キョ</t>
    </rPh>
    <rPh sb="82" eb="84">
      <t>ホシュウ</t>
    </rPh>
    <rPh sb="84" eb="86">
      <t>ヒツヨウ</t>
    </rPh>
    <rPh sb="86" eb="88">
      <t>カショ</t>
    </rPh>
    <rPh sb="103" eb="104">
      <t>カン</t>
    </rPh>
    <rPh sb="104" eb="106">
      <t>コウセイ</t>
    </rPh>
    <rPh sb="106" eb="108">
      <t>コウジ</t>
    </rPh>
    <rPh sb="109" eb="110">
      <t>オコナ</t>
    </rPh>
    <rPh sb="115" eb="117">
      <t>コンゴ</t>
    </rPh>
    <rPh sb="118" eb="119">
      <t>カン</t>
    </rPh>
    <rPh sb="119" eb="120">
      <t>キョ</t>
    </rPh>
    <rPh sb="121" eb="123">
      <t>チョウサ</t>
    </rPh>
    <rPh sb="124" eb="125">
      <t>オコナ</t>
    </rPh>
    <rPh sb="127" eb="129">
      <t>ホシュウ</t>
    </rPh>
    <rPh sb="130" eb="132">
      <t>ヒツヨウ</t>
    </rPh>
    <rPh sb="133" eb="135">
      <t>バアイ</t>
    </rPh>
    <rPh sb="136" eb="138">
      <t>ズイジ</t>
    </rPh>
    <rPh sb="138" eb="140">
      <t>コウシン</t>
    </rPh>
    <rPh sb="140" eb="142">
      <t>コウジ</t>
    </rPh>
    <rPh sb="143" eb="144">
      <t>オコナ</t>
    </rPh>
    <phoneticPr fontId="4"/>
  </si>
  <si>
    <t>　下水道の面整備が完了しているため、今後多額の費用を投入することはありません。また、起債の償還がピークを迎え、水洗化率の順調な上昇による使用料収入の増加も見込まれるため、経営状況は回復していくと予想されます。今後は、安定した下水道経営のため、類似団体並みに水洗化率を高めていきます。</t>
    <phoneticPr fontId="4"/>
  </si>
  <si>
    <t>　武豊町の下水道事業は、平成23年度で汚水施設の整備を完了しており、建設から維持・管理へと主要な事業内容を移行しています。
　現在の経営状況は、①収益的収支比率が100％を下回っており、単年度収支が赤字であることを示しています。また、⑤経費回収率も100％を下回っており、汚水処理に係る経費が使用料以外の収入により賄われています。しかしながら、どちらの項目も、接続率の上昇による使用料収入の増加、起債の償還がピークを迎えていることで、数値は上昇しており、収益性は回復傾向にあると言えます。
　④企業債残高対事業規模比率は、企業債残高が毎年減少しており、使用料収入は増加しているため、規模比率は小さくなり、健全性も向上しています。
　⑥汚水処理原価は、減少しており、類似団体の平均値を下回っているため、効率性も回復傾向にあると言えます。
　⑧水洗化率は、類似団体の平均値を下回っていますが年々上昇しています。今後は、使用料収入の増加による経営の健全化のため、水洗化率の向上が必要です。</t>
    <rPh sb="325" eb="327">
      <t>ゲンショウ</t>
    </rPh>
    <rPh sb="332" eb="334">
      <t>ルイジ</t>
    </rPh>
    <rPh sb="334" eb="336">
      <t>ダンタイ</t>
    </rPh>
    <rPh sb="337" eb="339">
      <t>ヘイキン</t>
    </rPh>
    <rPh sb="339" eb="340">
      <t>アタイ</t>
    </rPh>
    <rPh sb="341" eb="343">
      <t>シタマワ</t>
    </rPh>
    <rPh sb="407" eb="409">
      <t>シヨウ</t>
    </rPh>
    <rPh sb="409" eb="410">
      <t>リョウ</t>
    </rPh>
    <rPh sb="410" eb="412">
      <t>シュウニュウ</t>
    </rPh>
    <rPh sb="413" eb="415">
      <t>ゾウカ</t>
    </rPh>
    <rPh sb="418" eb="420">
      <t>ケイエイ</t>
    </rPh>
    <rPh sb="421" eb="424">
      <t>ケンゼンカ</t>
    </rPh>
    <rPh sb="433" eb="435">
      <t>コウジョウ</t>
    </rPh>
    <rPh sb="436" eb="438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</si>
</sst>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0.55000000000000004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242496"/>
        <c:axId val="95252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0.19</c:v>
                </c:pt>
                <c:pt idx="2">
                  <c:v>0.04</c:v>
                </c:pt>
                <c:pt idx="3">
                  <c:v>0.06</c:v>
                </c:pt>
                <c:pt idx="4">
                  <c:v>0.05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42496"/>
        <c:axId val="95252864"/>
      </c:lineChart>
      <c:dateAx>
        <c:axId val="9524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252864"/>
        <c:crosses val="autoZero"/>
        <c:auto val="1"/>
        <c:lblOffset val="100"/>
        <c:baseTimeUnit val="years"/>
      </c:dateAx>
      <c:valAx>
        <c:axId val="95252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242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80000"/>
        <c:axId val="97714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57.39</c:v>
                </c:pt>
                <c:pt idx="1">
                  <c:v>57.74</c:v>
                </c:pt>
                <c:pt idx="2">
                  <c:v>58.78</c:v>
                </c:pt>
                <c:pt idx="3">
                  <c:v>56.94</c:v>
                </c:pt>
                <c:pt idx="4">
                  <c:v>58.28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80000"/>
        <c:axId val="97714944"/>
      </c:lineChart>
      <c:dateAx>
        <c:axId val="97680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714944"/>
        <c:crosses val="autoZero"/>
        <c:auto val="1"/>
        <c:lblOffset val="100"/>
        <c:baseTimeUnit val="years"/>
      </c:dateAx>
      <c:valAx>
        <c:axId val="97714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680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72.37</c:v>
                </c:pt>
                <c:pt idx="1">
                  <c:v>75.900000000000006</c:v>
                </c:pt>
                <c:pt idx="2">
                  <c:v>77.709999999999994</c:v>
                </c:pt>
                <c:pt idx="3">
                  <c:v>79.56</c:v>
                </c:pt>
                <c:pt idx="4">
                  <c:v>81.31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41056"/>
        <c:axId val="97743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90.12</c:v>
                </c:pt>
                <c:pt idx="1">
                  <c:v>90.95</c:v>
                </c:pt>
                <c:pt idx="2">
                  <c:v>92.42</c:v>
                </c:pt>
                <c:pt idx="3">
                  <c:v>92.35</c:v>
                </c:pt>
                <c:pt idx="4">
                  <c:v>92.78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41056"/>
        <c:axId val="97743232"/>
      </c:lineChart>
      <c:dateAx>
        <c:axId val="97741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743232"/>
        <c:crosses val="autoZero"/>
        <c:auto val="1"/>
        <c:lblOffset val="100"/>
        <c:baseTimeUnit val="years"/>
      </c:dateAx>
      <c:valAx>
        <c:axId val="97743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741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77.22</c:v>
                </c:pt>
                <c:pt idx="1">
                  <c:v>74.72</c:v>
                </c:pt>
                <c:pt idx="2">
                  <c:v>78.36</c:v>
                </c:pt>
                <c:pt idx="3">
                  <c:v>87.65</c:v>
                </c:pt>
                <c:pt idx="4">
                  <c:v>88.68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278976"/>
        <c:axId val="95100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78976"/>
        <c:axId val="95100928"/>
      </c:lineChart>
      <c:dateAx>
        <c:axId val="95278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100928"/>
        <c:crosses val="autoZero"/>
        <c:auto val="1"/>
        <c:lblOffset val="100"/>
        <c:baseTimeUnit val="years"/>
      </c:dateAx>
      <c:valAx>
        <c:axId val="95100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278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135232"/>
        <c:axId val="95137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35232"/>
        <c:axId val="95137152"/>
      </c:lineChart>
      <c:dateAx>
        <c:axId val="95135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137152"/>
        <c:crosses val="autoZero"/>
        <c:auto val="1"/>
        <c:lblOffset val="100"/>
        <c:baseTimeUnit val="years"/>
      </c:dateAx>
      <c:valAx>
        <c:axId val="95137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135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156096"/>
        <c:axId val="95306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56096"/>
        <c:axId val="95306880"/>
      </c:lineChart>
      <c:dateAx>
        <c:axId val="95156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306880"/>
        <c:crosses val="autoZero"/>
        <c:auto val="1"/>
        <c:lblOffset val="100"/>
        <c:baseTimeUnit val="years"/>
      </c:dateAx>
      <c:valAx>
        <c:axId val="95306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156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49760"/>
        <c:axId val="95356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49760"/>
        <c:axId val="95356032"/>
      </c:lineChart>
      <c:dateAx>
        <c:axId val="95349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356032"/>
        <c:crosses val="autoZero"/>
        <c:auto val="1"/>
        <c:lblOffset val="100"/>
        <c:baseTimeUnit val="years"/>
      </c:dateAx>
      <c:valAx>
        <c:axId val="95356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349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78048"/>
        <c:axId val="9540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8048"/>
        <c:axId val="95400704"/>
      </c:lineChart>
      <c:dateAx>
        <c:axId val="95378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400704"/>
        <c:crosses val="autoZero"/>
        <c:auto val="1"/>
        <c:lblOffset val="100"/>
        <c:baseTimeUnit val="years"/>
      </c:dateAx>
      <c:valAx>
        <c:axId val="9540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378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866.11</c:v>
                </c:pt>
                <c:pt idx="1">
                  <c:v>1028.29</c:v>
                </c:pt>
                <c:pt idx="2">
                  <c:v>1163.32</c:v>
                </c:pt>
                <c:pt idx="3">
                  <c:v>757.05</c:v>
                </c:pt>
                <c:pt idx="4">
                  <c:v>598.99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10432"/>
        <c:axId val="96489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1066.95</c:v>
                </c:pt>
                <c:pt idx="1">
                  <c:v>1070.3499999999999</c:v>
                </c:pt>
                <c:pt idx="2">
                  <c:v>1127.77</c:v>
                </c:pt>
                <c:pt idx="3">
                  <c:v>1066.1600000000001</c:v>
                </c:pt>
                <c:pt idx="4">
                  <c:v>1117.27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10432"/>
        <c:axId val="96489856"/>
      </c:lineChart>
      <c:dateAx>
        <c:axId val="95410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489856"/>
        <c:crosses val="autoZero"/>
        <c:auto val="1"/>
        <c:lblOffset val="100"/>
        <c:baseTimeUnit val="years"/>
      </c:dateAx>
      <c:valAx>
        <c:axId val="96489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410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67.59</c:v>
                </c:pt>
                <c:pt idx="1">
                  <c:v>63.93</c:v>
                </c:pt>
                <c:pt idx="2">
                  <c:v>57.36</c:v>
                </c:pt>
                <c:pt idx="3">
                  <c:v>72.349999999999994</c:v>
                </c:pt>
                <c:pt idx="4">
                  <c:v>73.790000000000006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524160"/>
        <c:axId val="96530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78.8</c:v>
                </c:pt>
                <c:pt idx="1">
                  <c:v>77.56</c:v>
                </c:pt>
                <c:pt idx="2">
                  <c:v>75.08</c:v>
                </c:pt>
                <c:pt idx="3">
                  <c:v>76.91</c:v>
                </c:pt>
                <c:pt idx="4">
                  <c:v>76.33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24160"/>
        <c:axId val="96530432"/>
      </c:lineChart>
      <c:dateAx>
        <c:axId val="96524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530432"/>
        <c:crosses val="autoZero"/>
        <c:auto val="1"/>
        <c:lblOffset val="100"/>
        <c:baseTimeUnit val="years"/>
      </c:dateAx>
      <c:valAx>
        <c:axId val="96530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524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160.19</c:v>
                </c:pt>
                <c:pt idx="1">
                  <c:v>187.09</c:v>
                </c:pt>
                <c:pt idx="2">
                  <c:v>187.48</c:v>
                </c:pt>
                <c:pt idx="3">
                  <c:v>149.04</c:v>
                </c:pt>
                <c:pt idx="4">
                  <c:v>148.75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66176"/>
        <c:axId val="97668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159.43</c:v>
                </c:pt>
                <c:pt idx="1">
                  <c:v>164.14</c:v>
                </c:pt>
                <c:pt idx="2">
                  <c:v>164.73</c:v>
                </c:pt>
                <c:pt idx="3">
                  <c:v>160.77000000000001</c:v>
                </c:pt>
                <c:pt idx="4">
                  <c:v>164.13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66176"/>
        <c:axId val="97668096"/>
      </c:lineChart>
      <c:dateAx>
        <c:axId val="97666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668096"/>
        <c:crosses val="autoZero"/>
        <c:auto val="1"/>
        <c:lblOffset val="100"/>
        <c:baseTimeUnit val="years"/>
      </c:dateAx>
      <c:valAx>
        <c:axId val="97668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666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愛知県　武豊町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Bc2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42758</v>
      </c>
      <c r="AM8" s="47"/>
      <c r="AN8" s="47"/>
      <c r="AO8" s="47"/>
      <c r="AP8" s="47"/>
      <c r="AQ8" s="47"/>
      <c r="AR8" s="47"/>
      <c r="AS8" s="47"/>
      <c r="AT8" s="43">
        <f>データ!S6</f>
        <v>25.92</v>
      </c>
      <c r="AU8" s="43"/>
      <c r="AV8" s="43"/>
      <c r="AW8" s="43"/>
      <c r="AX8" s="43"/>
      <c r="AY8" s="43"/>
      <c r="AZ8" s="43"/>
      <c r="BA8" s="43"/>
      <c r="BB8" s="43">
        <f>データ!T6</f>
        <v>1649.61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77.849999999999994</v>
      </c>
      <c r="Q10" s="43"/>
      <c r="R10" s="43"/>
      <c r="S10" s="43"/>
      <c r="T10" s="43"/>
      <c r="U10" s="43"/>
      <c r="V10" s="43"/>
      <c r="W10" s="43">
        <f>データ!P6</f>
        <v>94.18</v>
      </c>
      <c r="X10" s="43"/>
      <c r="Y10" s="43"/>
      <c r="Z10" s="43"/>
      <c r="AA10" s="43"/>
      <c r="AB10" s="43"/>
      <c r="AC10" s="43"/>
      <c r="AD10" s="47">
        <f>データ!Q6</f>
        <v>1836</v>
      </c>
      <c r="AE10" s="47"/>
      <c r="AF10" s="47"/>
      <c r="AG10" s="47"/>
      <c r="AH10" s="47"/>
      <c r="AI10" s="47"/>
      <c r="AJ10" s="47"/>
      <c r="AK10" s="2"/>
      <c r="AL10" s="47">
        <f>データ!U6</f>
        <v>33275</v>
      </c>
      <c r="AM10" s="47"/>
      <c r="AN10" s="47"/>
      <c r="AO10" s="47"/>
      <c r="AP10" s="47"/>
      <c r="AQ10" s="47"/>
      <c r="AR10" s="47"/>
      <c r="AS10" s="47"/>
      <c r="AT10" s="43">
        <f>データ!V6</f>
        <v>6.55</v>
      </c>
      <c r="AU10" s="43"/>
      <c r="AV10" s="43"/>
      <c r="AW10" s="43"/>
      <c r="AX10" s="43"/>
      <c r="AY10" s="43"/>
      <c r="AZ10" s="43"/>
      <c r="BA10" s="43"/>
      <c r="BB10" s="43">
        <f>データ!W6</f>
        <v>5080.1499999999996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109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107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108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35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53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54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55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56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57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58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59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60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61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62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63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64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65</v>
      </c>
      <c r="B5" s="29"/>
      <c r="C5" s="29"/>
      <c r="D5" s="29"/>
      <c r="E5" s="29"/>
      <c r="F5" s="29"/>
      <c r="G5" s="29"/>
      <c r="H5" s="30" t="s">
        <v>66</v>
      </c>
      <c r="I5" s="30" t="s">
        <v>67</v>
      </c>
      <c r="J5" s="30" t="s">
        <v>68</v>
      </c>
      <c r="K5" s="30" t="s">
        <v>69</v>
      </c>
      <c r="L5" s="30" t="s">
        <v>70</v>
      </c>
      <c r="M5" s="30" t="s">
        <v>71</v>
      </c>
      <c r="N5" s="30" t="s">
        <v>72</v>
      </c>
      <c r="O5" s="30" t="s">
        <v>73</v>
      </c>
      <c r="P5" s="30" t="s">
        <v>74</v>
      </c>
      <c r="Q5" s="30" t="s">
        <v>75</v>
      </c>
      <c r="R5" s="30" t="s">
        <v>76</v>
      </c>
      <c r="S5" s="30" t="s">
        <v>77</v>
      </c>
      <c r="T5" s="30" t="s">
        <v>78</v>
      </c>
      <c r="U5" s="30" t="s">
        <v>79</v>
      </c>
      <c r="V5" s="30" t="s">
        <v>80</v>
      </c>
      <c r="W5" s="30" t="s">
        <v>81</v>
      </c>
      <c r="X5" s="30" t="s">
        <v>82</v>
      </c>
      <c r="Y5" s="30" t="s">
        <v>83</v>
      </c>
      <c r="Z5" s="30" t="s">
        <v>84</v>
      </c>
      <c r="AA5" s="30" t="s">
        <v>85</v>
      </c>
      <c r="AB5" s="30" t="s">
        <v>86</v>
      </c>
      <c r="AC5" s="30" t="s">
        <v>87</v>
      </c>
      <c r="AD5" s="30" t="s">
        <v>88</v>
      </c>
      <c r="AE5" s="30" t="s">
        <v>89</v>
      </c>
      <c r="AF5" s="30" t="s">
        <v>90</v>
      </c>
      <c r="AG5" s="30" t="s">
        <v>91</v>
      </c>
      <c r="AH5" s="30" t="s">
        <v>92</v>
      </c>
      <c r="AI5" s="30" t="s">
        <v>82</v>
      </c>
      <c r="AJ5" s="30" t="s">
        <v>83</v>
      </c>
      <c r="AK5" s="30" t="s">
        <v>84</v>
      </c>
      <c r="AL5" s="30" t="s">
        <v>85</v>
      </c>
      <c r="AM5" s="30" t="s">
        <v>86</v>
      </c>
      <c r="AN5" s="30" t="s">
        <v>87</v>
      </c>
      <c r="AO5" s="30" t="s">
        <v>88</v>
      </c>
      <c r="AP5" s="30" t="s">
        <v>89</v>
      </c>
      <c r="AQ5" s="30" t="s">
        <v>90</v>
      </c>
      <c r="AR5" s="30" t="s">
        <v>91</v>
      </c>
      <c r="AS5" s="30" t="s">
        <v>93</v>
      </c>
      <c r="AT5" s="30" t="s">
        <v>82</v>
      </c>
      <c r="AU5" s="30" t="s">
        <v>83</v>
      </c>
      <c r="AV5" s="30" t="s">
        <v>84</v>
      </c>
      <c r="AW5" s="30" t="s">
        <v>85</v>
      </c>
      <c r="AX5" s="30" t="s">
        <v>86</v>
      </c>
      <c r="AY5" s="30" t="s">
        <v>87</v>
      </c>
      <c r="AZ5" s="30" t="s">
        <v>88</v>
      </c>
      <c r="BA5" s="30" t="s">
        <v>89</v>
      </c>
      <c r="BB5" s="30" t="s">
        <v>90</v>
      </c>
      <c r="BC5" s="30" t="s">
        <v>91</v>
      </c>
      <c r="BD5" s="30" t="s">
        <v>93</v>
      </c>
      <c r="BE5" s="30" t="s">
        <v>82</v>
      </c>
      <c r="BF5" s="30" t="s">
        <v>83</v>
      </c>
      <c r="BG5" s="30" t="s">
        <v>84</v>
      </c>
      <c r="BH5" s="30" t="s">
        <v>85</v>
      </c>
      <c r="BI5" s="30" t="s">
        <v>86</v>
      </c>
      <c r="BJ5" s="30" t="s">
        <v>87</v>
      </c>
      <c r="BK5" s="30" t="s">
        <v>88</v>
      </c>
      <c r="BL5" s="30" t="s">
        <v>89</v>
      </c>
      <c r="BM5" s="30" t="s">
        <v>90</v>
      </c>
      <c r="BN5" s="30" t="s">
        <v>91</v>
      </c>
      <c r="BO5" s="30" t="s">
        <v>93</v>
      </c>
      <c r="BP5" s="30" t="s">
        <v>82</v>
      </c>
      <c r="BQ5" s="30" t="s">
        <v>83</v>
      </c>
      <c r="BR5" s="30" t="s">
        <v>84</v>
      </c>
      <c r="BS5" s="30" t="s">
        <v>85</v>
      </c>
      <c r="BT5" s="30" t="s">
        <v>86</v>
      </c>
      <c r="BU5" s="30" t="s">
        <v>87</v>
      </c>
      <c r="BV5" s="30" t="s">
        <v>88</v>
      </c>
      <c r="BW5" s="30" t="s">
        <v>89</v>
      </c>
      <c r="BX5" s="30" t="s">
        <v>90</v>
      </c>
      <c r="BY5" s="30" t="s">
        <v>91</v>
      </c>
      <c r="BZ5" s="30" t="s">
        <v>93</v>
      </c>
      <c r="CA5" s="30" t="s">
        <v>82</v>
      </c>
      <c r="CB5" s="30" t="s">
        <v>83</v>
      </c>
      <c r="CC5" s="30" t="s">
        <v>84</v>
      </c>
      <c r="CD5" s="30" t="s">
        <v>85</v>
      </c>
      <c r="CE5" s="30" t="s">
        <v>86</v>
      </c>
      <c r="CF5" s="30" t="s">
        <v>87</v>
      </c>
      <c r="CG5" s="30" t="s">
        <v>88</v>
      </c>
      <c r="CH5" s="30" t="s">
        <v>89</v>
      </c>
      <c r="CI5" s="30" t="s">
        <v>90</v>
      </c>
      <c r="CJ5" s="30" t="s">
        <v>91</v>
      </c>
      <c r="CK5" s="30" t="s">
        <v>93</v>
      </c>
      <c r="CL5" s="30" t="s">
        <v>82</v>
      </c>
      <c r="CM5" s="30" t="s">
        <v>83</v>
      </c>
      <c r="CN5" s="30" t="s">
        <v>84</v>
      </c>
      <c r="CO5" s="30" t="s">
        <v>85</v>
      </c>
      <c r="CP5" s="30" t="s">
        <v>86</v>
      </c>
      <c r="CQ5" s="30" t="s">
        <v>87</v>
      </c>
      <c r="CR5" s="30" t="s">
        <v>88</v>
      </c>
      <c r="CS5" s="30" t="s">
        <v>89</v>
      </c>
      <c r="CT5" s="30" t="s">
        <v>90</v>
      </c>
      <c r="CU5" s="30" t="s">
        <v>91</v>
      </c>
      <c r="CV5" s="30" t="s">
        <v>93</v>
      </c>
      <c r="CW5" s="30" t="s">
        <v>82</v>
      </c>
      <c r="CX5" s="30" t="s">
        <v>83</v>
      </c>
      <c r="CY5" s="30" t="s">
        <v>84</v>
      </c>
      <c r="CZ5" s="30" t="s">
        <v>85</v>
      </c>
      <c r="DA5" s="30" t="s">
        <v>86</v>
      </c>
      <c r="DB5" s="30" t="s">
        <v>87</v>
      </c>
      <c r="DC5" s="30" t="s">
        <v>88</v>
      </c>
      <c r="DD5" s="30" t="s">
        <v>89</v>
      </c>
      <c r="DE5" s="30" t="s">
        <v>90</v>
      </c>
      <c r="DF5" s="30" t="s">
        <v>91</v>
      </c>
      <c r="DG5" s="30" t="s">
        <v>93</v>
      </c>
      <c r="DH5" s="30" t="s">
        <v>82</v>
      </c>
      <c r="DI5" s="30" t="s">
        <v>83</v>
      </c>
      <c r="DJ5" s="30" t="s">
        <v>84</v>
      </c>
      <c r="DK5" s="30" t="s">
        <v>85</v>
      </c>
      <c r="DL5" s="30" t="s">
        <v>86</v>
      </c>
      <c r="DM5" s="30" t="s">
        <v>87</v>
      </c>
      <c r="DN5" s="30" t="s">
        <v>88</v>
      </c>
      <c r="DO5" s="30" t="s">
        <v>89</v>
      </c>
      <c r="DP5" s="30" t="s">
        <v>90</v>
      </c>
      <c r="DQ5" s="30" t="s">
        <v>91</v>
      </c>
      <c r="DR5" s="30" t="s">
        <v>93</v>
      </c>
      <c r="DS5" s="30" t="s">
        <v>82</v>
      </c>
      <c r="DT5" s="30" t="s">
        <v>83</v>
      </c>
      <c r="DU5" s="30" t="s">
        <v>84</v>
      </c>
      <c r="DV5" s="30" t="s">
        <v>85</v>
      </c>
      <c r="DW5" s="30" t="s">
        <v>86</v>
      </c>
      <c r="DX5" s="30" t="s">
        <v>87</v>
      </c>
      <c r="DY5" s="30" t="s">
        <v>88</v>
      </c>
      <c r="DZ5" s="30" t="s">
        <v>89</v>
      </c>
      <c r="EA5" s="30" t="s">
        <v>90</v>
      </c>
      <c r="EB5" s="30" t="s">
        <v>91</v>
      </c>
      <c r="EC5" s="30" t="s">
        <v>93</v>
      </c>
      <c r="ED5" s="30" t="s">
        <v>82</v>
      </c>
      <c r="EE5" s="30" t="s">
        <v>83</v>
      </c>
      <c r="EF5" s="30" t="s">
        <v>84</v>
      </c>
      <c r="EG5" s="30" t="s">
        <v>85</v>
      </c>
      <c r="EH5" s="30" t="s">
        <v>86</v>
      </c>
      <c r="EI5" s="30" t="s">
        <v>87</v>
      </c>
      <c r="EJ5" s="30" t="s">
        <v>88</v>
      </c>
      <c r="EK5" s="30" t="s">
        <v>89</v>
      </c>
      <c r="EL5" s="30" t="s">
        <v>90</v>
      </c>
      <c r="EM5" s="30" t="s">
        <v>91</v>
      </c>
      <c r="EN5" s="30" t="s">
        <v>93</v>
      </c>
    </row>
    <row r="6" spans="1:144" s="34" customFormat="1">
      <c r="A6" s="26" t="s">
        <v>94</v>
      </c>
      <c r="B6" s="31">
        <f>B7</f>
        <v>2014</v>
      </c>
      <c r="C6" s="31">
        <f t="shared" ref="C6:W6" si="3">C7</f>
        <v>234478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愛知県　武豊町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Bc2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77.849999999999994</v>
      </c>
      <c r="P6" s="32">
        <f t="shared" si="3"/>
        <v>94.18</v>
      </c>
      <c r="Q6" s="32">
        <f t="shared" si="3"/>
        <v>1836</v>
      </c>
      <c r="R6" s="32">
        <f t="shared" si="3"/>
        <v>42758</v>
      </c>
      <c r="S6" s="32">
        <f t="shared" si="3"/>
        <v>25.92</v>
      </c>
      <c r="T6" s="32">
        <f t="shared" si="3"/>
        <v>1649.61</v>
      </c>
      <c r="U6" s="32">
        <f t="shared" si="3"/>
        <v>33275</v>
      </c>
      <c r="V6" s="32">
        <f t="shared" si="3"/>
        <v>6.55</v>
      </c>
      <c r="W6" s="32">
        <f t="shared" si="3"/>
        <v>5080.1499999999996</v>
      </c>
      <c r="X6" s="33">
        <f>IF(X7="",NA(),X7)</f>
        <v>77.22</v>
      </c>
      <c r="Y6" s="33">
        <f t="shared" ref="Y6:AG6" si="4">IF(Y7="",NA(),Y7)</f>
        <v>74.72</v>
      </c>
      <c r="Z6" s="33">
        <f t="shared" si="4"/>
        <v>78.36</v>
      </c>
      <c r="AA6" s="33">
        <f t="shared" si="4"/>
        <v>87.65</v>
      </c>
      <c r="AB6" s="33">
        <f t="shared" si="4"/>
        <v>88.68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866.11</v>
      </c>
      <c r="BF6" s="33">
        <f t="shared" ref="BF6:BN6" si="7">IF(BF7="",NA(),BF7)</f>
        <v>1028.29</v>
      </c>
      <c r="BG6" s="33">
        <f t="shared" si="7"/>
        <v>1163.32</v>
      </c>
      <c r="BH6" s="33">
        <f t="shared" si="7"/>
        <v>757.05</v>
      </c>
      <c r="BI6" s="33">
        <f t="shared" si="7"/>
        <v>598.99</v>
      </c>
      <c r="BJ6" s="33">
        <f t="shared" si="7"/>
        <v>1066.95</v>
      </c>
      <c r="BK6" s="33">
        <f t="shared" si="7"/>
        <v>1070.3499999999999</v>
      </c>
      <c r="BL6" s="33">
        <f t="shared" si="7"/>
        <v>1127.77</v>
      </c>
      <c r="BM6" s="33">
        <f t="shared" si="7"/>
        <v>1066.1600000000001</v>
      </c>
      <c r="BN6" s="33">
        <f t="shared" si="7"/>
        <v>1117.27</v>
      </c>
      <c r="BO6" s="32" t="str">
        <f>IF(BO7="","",IF(BO7="-","【-】","【"&amp;SUBSTITUTE(TEXT(BO7,"#,##0.00"),"-","△")&amp;"】"))</f>
        <v>【776.35】</v>
      </c>
      <c r="BP6" s="33">
        <f>IF(BP7="",NA(),BP7)</f>
        <v>67.59</v>
      </c>
      <c r="BQ6" s="33">
        <f t="shared" ref="BQ6:BY6" si="8">IF(BQ7="",NA(),BQ7)</f>
        <v>63.93</v>
      </c>
      <c r="BR6" s="33">
        <f t="shared" si="8"/>
        <v>57.36</v>
      </c>
      <c r="BS6" s="33">
        <f t="shared" si="8"/>
        <v>72.349999999999994</v>
      </c>
      <c r="BT6" s="33">
        <f t="shared" si="8"/>
        <v>73.790000000000006</v>
      </c>
      <c r="BU6" s="33">
        <f t="shared" si="8"/>
        <v>78.8</v>
      </c>
      <c r="BV6" s="33">
        <f t="shared" si="8"/>
        <v>77.56</v>
      </c>
      <c r="BW6" s="33">
        <f t="shared" si="8"/>
        <v>75.08</v>
      </c>
      <c r="BX6" s="33">
        <f t="shared" si="8"/>
        <v>76.91</v>
      </c>
      <c r="BY6" s="33">
        <f t="shared" si="8"/>
        <v>76.33</v>
      </c>
      <c r="BZ6" s="32" t="str">
        <f>IF(BZ7="","",IF(BZ7="-","【-】","【"&amp;SUBSTITUTE(TEXT(BZ7,"#,##0.00"),"-","△")&amp;"】"))</f>
        <v>【96.57】</v>
      </c>
      <c r="CA6" s="33">
        <f>IF(CA7="",NA(),CA7)</f>
        <v>160.19</v>
      </c>
      <c r="CB6" s="33">
        <f t="shared" ref="CB6:CJ6" si="9">IF(CB7="",NA(),CB7)</f>
        <v>187.09</v>
      </c>
      <c r="CC6" s="33">
        <f t="shared" si="9"/>
        <v>187.48</v>
      </c>
      <c r="CD6" s="33">
        <f t="shared" si="9"/>
        <v>149.04</v>
      </c>
      <c r="CE6" s="33">
        <f t="shared" si="9"/>
        <v>148.75</v>
      </c>
      <c r="CF6" s="33">
        <f t="shared" si="9"/>
        <v>159.43</v>
      </c>
      <c r="CG6" s="33">
        <f t="shared" si="9"/>
        <v>164.14</v>
      </c>
      <c r="CH6" s="33">
        <f t="shared" si="9"/>
        <v>164.73</v>
      </c>
      <c r="CI6" s="33">
        <f t="shared" si="9"/>
        <v>160.77000000000001</v>
      </c>
      <c r="CJ6" s="33">
        <f t="shared" si="9"/>
        <v>164.13</v>
      </c>
      <c r="CK6" s="32" t="str">
        <f>IF(CK7="","",IF(CK7="-","【-】","【"&amp;SUBSTITUTE(TEXT(CK7,"#,##0.00"),"-","△")&amp;"】"))</f>
        <v>【142.28】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57.39</v>
      </c>
      <c r="CR6" s="33">
        <f t="shared" si="10"/>
        <v>57.74</v>
      </c>
      <c r="CS6" s="33">
        <f t="shared" si="10"/>
        <v>58.78</v>
      </c>
      <c r="CT6" s="33">
        <f t="shared" si="10"/>
        <v>56.94</v>
      </c>
      <c r="CU6" s="33">
        <f t="shared" si="10"/>
        <v>58.28</v>
      </c>
      <c r="CV6" s="32" t="str">
        <f>IF(CV7="","",IF(CV7="-","【-】","【"&amp;SUBSTITUTE(TEXT(CV7,"#,##0.00"),"-","△")&amp;"】"))</f>
        <v>【60.35】</v>
      </c>
      <c r="CW6" s="33">
        <f>IF(CW7="",NA(),CW7)</f>
        <v>72.37</v>
      </c>
      <c r="CX6" s="33">
        <f t="shared" ref="CX6:DF6" si="11">IF(CX7="",NA(),CX7)</f>
        <v>75.900000000000006</v>
      </c>
      <c r="CY6" s="33">
        <f t="shared" si="11"/>
        <v>77.709999999999994</v>
      </c>
      <c r="CZ6" s="33">
        <f t="shared" si="11"/>
        <v>79.56</v>
      </c>
      <c r="DA6" s="33">
        <f t="shared" si="11"/>
        <v>81.31</v>
      </c>
      <c r="DB6" s="33">
        <f t="shared" si="11"/>
        <v>90.12</v>
      </c>
      <c r="DC6" s="33">
        <f t="shared" si="11"/>
        <v>90.95</v>
      </c>
      <c r="DD6" s="33">
        <f t="shared" si="11"/>
        <v>92.42</v>
      </c>
      <c r="DE6" s="33">
        <f t="shared" si="11"/>
        <v>92.35</v>
      </c>
      <c r="DF6" s="33">
        <f t="shared" si="11"/>
        <v>92.78</v>
      </c>
      <c r="DG6" s="32" t="str">
        <f>IF(DG7="","",IF(DG7="-","【-】","【"&amp;SUBSTITUTE(TEXT(DG7,"#,##0.00"),"-","△")&amp;"】"))</f>
        <v>【94.57】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3">
        <f t="shared" si="14"/>
        <v>0.55000000000000004</v>
      </c>
      <c r="EH6" s="32">
        <f t="shared" si="14"/>
        <v>0</v>
      </c>
      <c r="EI6" s="33">
        <f t="shared" si="14"/>
        <v>0.04</v>
      </c>
      <c r="EJ6" s="33">
        <f t="shared" si="14"/>
        <v>0.19</v>
      </c>
      <c r="EK6" s="33">
        <f t="shared" si="14"/>
        <v>0.04</v>
      </c>
      <c r="EL6" s="33">
        <f t="shared" si="14"/>
        <v>0.06</v>
      </c>
      <c r="EM6" s="33">
        <f t="shared" si="14"/>
        <v>0.05</v>
      </c>
      <c r="EN6" s="32" t="str">
        <f>IF(EN7="","",IF(EN7="-","【-】","【"&amp;SUBSTITUTE(TEXT(EN7,"#,##0.00"),"-","△")&amp;"】"))</f>
        <v>【0.17】</v>
      </c>
    </row>
    <row r="7" spans="1:144" s="34" customFormat="1">
      <c r="A7" s="26"/>
      <c r="B7" s="35">
        <v>2014</v>
      </c>
      <c r="C7" s="35">
        <v>234478</v>
      </c>
      <c r="D7" s="35">
        <v>47</v>
      </c>
      <c r="E7" s="35">
        <v>17</v>
      </c>
      <c r="F7" s="35">
        <v>1</v>
      </c>
      <c r="G7" s="35">
        <v>0</v>
      </c>
      <c r="H7" s="35" t="s">
        <v>95</v>
      </c>
      <c r="I7" s="35" t="s">
        <v>96</v>
      </c>
      <c r="J7" s="35" t="s">
        <v>97</v>
      </c>
      <c r="K7" s="35" t="s">
        <v>98</v>
      </c>
      <c r="L7" s="35" t="s">
        <v>99</v>
      </c>
      <c r="M7" s="36" t="s">
        <v>100</v>
      </c>
      <c r="N7" s="36" t="s">
        <v>101</v>
      </c>
      <c r="O7" s="36">
        <v>77.849999999999994</v>
      </c>
      <c r="P7" s="36">
        <v>94.18</v>
      </c>
      <c r="Q7" s="36">
        <v>1836</v>
      </c>
      <c r="R7" s="36">
        <v>42758</v>
      </c>
      <c r="S7" s="36">
        <v>25.92</v>
      </c>
      <c r="T7" s="36">
        <v>1649.61</v>
      </c>
      <c r="U7" s="36">
        <v>33275</v>
      </c>
      <c r="V7" s="36">
        <v>6.55</v>
      </c>
      <c r="W7" s="36">
        <v>5080.1499999999996</v>
      </c>
      <c r="X7" s="36">
        <v>77.22</v>
      </c>
      <c r="Y7" s="36">
        <v>74.72</v>
      </c>
      <c r="Z7" s="36">
        <v>78.36</v>
      </c>
      <c r="AA7" s="36">
        <v>87.65</v>
      </c>
      <c r="AB7" s="36">
        <v>88.68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866.11</v>
      </c>
      <c r="BF7" s="36">
        <v>1028.29</v>
      </c>
      <c r="BG7" s="36">
        <v>1163.32</v>
      </c>
      <c r="BH7" s="36">
        <v>757.05</v>
      </c>
      <c r="BI7" s="36">
        <v>598.99</v>
      </c>
      <c r="BJ7" s="36">
        <v>1066.95</v>
      </c>
      <c r="BK7" s="36">
        <v>1070.3499999999999</v>
      </c>
      <c r="BL7" s="36">
        <v>1127.77</v>
      </c>
      <c r="BM7" s="36">
        <v>1066.1600000000001</v>
      </c>
      <c r="BN7" s="36">
        <v>1117.27</v>
      </c>
      <c r="BO7" s="36">
        <v>776.35</v>
      </c>
      <c r="BP7" s="36">
        <v>67.59</v>
      </c>
      <c r="BQ7" s="36">
        <v>63.93</v>
      </c>
      <c r="BR7" s="36">
        <v>57.36</v>
      </c>
      <c r="BS7" s="36">
        <v>72.349999999999994</v>
      </c>
      <c r="BT7" s="36">
        <v>73.790000000000006</v>
      </c>
      <c r="BU7" s="36">
        <v>78.8</v>
      </c>
      <c r="BV7" s="36">
        <v>77.56</v>
      </c>
      <c r="BW7" s="36">
        <v>75.08</v>
      </c>
      <c r="BX7" s="36">
        <v>76.91</v>
      </c>
      <c r="BY7" s="36">
        <v>76.33</v>
      </c>
      <c r="BZ7" s="36">
        <v>96.57</v>
      </c>
      <c r="CA7" s="36">
        <v>160.19</v>
      </c>
      <c r="CB7" s="36">
        <v>187.09</v>
      </c>
      <c r="CC7" s="36">
        <v>187.48</v>
      </c>
      <c r="CD7" s="36">
        <v>149.04</v>
      </c>
      <c r="CE7" s="36">
        <v>148.75</v>
      </c>
      <c r="CF7" s="36">
        <v>159.43</v>
      </c>
      <c r="CG7" s="36">
        <v>164.14</v>
      </c>
      <c r="CH7" s="36">
        <v>164.73</v>
      </c>
      <c r="CI7" s="36">
        <v>160.77000000000001</v>
      </c>
      <c r="CJ7" s="36">
        <v>164.13</v>
      </c>
      <c r="CK7" s="36">
        <v>142.28</v>
      </c>
      <c r="CL7" s="36" t="s">
        <v>100</v>
      </c>
      <c r="CM7" s="36" t="s">
        <v>100</v>
      </c>
      <c r="CN7" s="36" t="s">
        <v>100</v>
      </c>
      <c r="CO7" s="36" t="s">
        <v>100</v>
      </c>
      <c r="CP7" s="36" t="s">
        <v>100</v>
      </c>
      <c r="CQ7" s="36">
        <v>57.39</v>
      </c>
      <c r="CR7" s="36">
        <v>57.74</v>
      </c>
      <c r="CS7" s="36">
        <v>58.78</v>
      </c>
      <c r="CT7" s="36">
        <v>56.94</v>
      </c>
      <c r="CU7" s="36">
        <v>58.28</v>
      </c>
      <c r="CV7" s="36">
        <v>60.35</v>
      </c>
      <c r="CW7" s="36">
        <v>72.37</v>
      </c>
      <c r="CX7" s="36">
        <v>75.900000000000006</v>
      </c>
      <c r="CY7" s="36">
        <v>77.709999999999994</v>
      </c>
      <c r="CZ7" s="36">
        <v>79.56</v>
      </c>
      <c r="DA7" s="36">
        <v>81.31</v>
      </c>
      <c r="DB7" s="36">
        <v>90.12</v>
      </c>
      <c r="DC7" s="36">
        <v>90.95</v>
      </c>
      <c r="DD7" s="36">
        <v>92.42</v>
      </c>
      <c r="DE7" s="36">
        <v>92.35</v>
      </c>
      <c r="DF7" s="36">
        <v>92.78</v>
      </c>
      <c r="DG7" s="36">
        <v>94.57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0.55000000000000004</v>
      </c>
      <c r="EH7" s="36">
        <v>0</v>
      </c>
      <c r="EI7" s="36">
        <v>0.04</v>
      </c>
      <c r="EJ7" s="36">
        <v>0.19</v>
      </c>
      <c r="EK7" s="36">
        <v>0.04</v>
      </c>
      <c r="EL7" s="36">
        <v>0.06</v>
      </c>
      <c r="EM7" s="36">
        <v>0.05</v>
      </c>
      <c r="EN7" s="36">
        <v>0.17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2016-02-25T04:39:50Z</cp:lastPrinted>
  <dcterms:created xsi:type="dcterms:W3CDTF">2016-02-03T08:53:48Z</dcterms:created>
  <dcterms:modified xsi:type="dcterms:W3CDTF">2016-02-25T04:39:53Z</dcterms:modified>
</cp:coreProperties>
</file>