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<sst xmlns="http://schemas.openxmlformats.org/spreadsheetml/2006/main" count="221" uniqueCount="111">
  <si>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</si>
  <si>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</si>
  <si>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</si>
  <si>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</si>
  <si>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</si>
  <si>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</si>
  <si>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</si>
  <si>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</si>
  <si>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</si>
  <si>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</si>
  <si>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</si>
  <si>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</si>
  <si>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</si>
  <si>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</si>
  <si>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</si>
  <si>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</si>
  <si>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</si>
  <si>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</si>
  <si>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</si>
  <si>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</si>
  <si>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</si>
  <si>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</si>
  <si>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</si>
  <si>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</si>
  <si>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</si>
  <si>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</si>
  <si>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</si>
  <si>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</si>
  <si>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</si>
  <si>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</si>
  <si>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</si>
  <si>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</si>
  <si>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</si>
  <si>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</si>
  <si>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</si>
  <si>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</si>
  <si>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</si>
  <si>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</si>
  <si>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</si>
  <si>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</si>
  <si>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</si>
  <si>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</si>
  <si>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</si>
  <si>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</si>
  <si>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</si>
  <si>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</si>
  <si>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</si>
  <si>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</si>
  <si>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</si>
  <si>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</si>
  <si>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</si>
  <si>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</si>
  <si>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</si>
  <si>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</si>
  <si>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</si>
  <si>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</si>
  <si>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</si>
  <si>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</si>
  <si>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</si>
  <si>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</si>
  <si>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</si>
  <si>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</si>
  <si>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</si>
  <si>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</si>
  <si>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</si>
  <si>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</si>
  <si>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</si>
  <si>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</si>
  <si>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</si>
  <si>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</si>
  <si>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</si>
  <si>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</si>
  <si>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</si>
  <si>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</si>
  <si>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</si>
  <si>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</si>
  <si>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</si>
  <si>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</si>
  <si>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</si>
  <si>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</si>
  <si>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</si>
  <si>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</si>
  <si>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</si>
  <si>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</si>
  <si>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</si>
  <si>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</si>
  <si>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</si>
  <si>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</si>
  <si>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</si>
  <si>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</si>
  <si>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</si>
  <si>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</si>
  <si>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</si>
  <si>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</si>
  <si>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</si>
  <si>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</si>
  <si>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武豊町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</si>
  <si>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</si>
  <si>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</si>
  <si>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</si>
  <si>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</si>
  <si>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</si>
  <si>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</si>
  <si>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</si>
  <si>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</si>
  <si>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</si>
  <si>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</si>
  <si>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</si>
  <si>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原地区は平成8年、原田地区は平成10年から12年にかけて順次供用開始しました。下水道管渠は、耐用年数が50年のため、現在老朽化している管渠はありません。今後は管渠の調査を行い、補修が必要な場合は随時更新工事を行っていきます。</t>
    <rPh sb="90" eb="92">
      <t>ホシュウ</t>
    </rPh>
    <rPh sb="93" eb="95">
      <t>ヒツヨウ</t>
    </rPh>
    <phoneticPr fontId="4"/>
  </si>
  <si>
    <t>　両地区で面整備が完了しており、水洗化率が90％を超えているため、今後水洗化率の上昇による、使用料収入の増加は見込めません。こうした中、2つの浄化センターの処理施設が、間もなく更新の時期を迎えます。しかしながら、現在の経営状態からは、処理施設を更新して健全な経営を行っていくことは難しいと判断し、浄化センターを廃止して、今後は最低限の維持管理のみを行い、公共下水道への接続を予定しています。</t>
    <rPh sb="1" eb="2">
      <t>リョウ</t>
    </rPh>
    <rPh sb="2" eb="4">
      <t>チク</t>
    </rPh>
    <rPh sb="16" eb="19">
      <t>スイセンカ</t>
    </rPh>
    <rPh sb="19" eb="20">
      <t>リツ</t>
    </rPh>
    <rPh sb="25" eb="26">
      <t>コ</t>
    </rPh>
    <rPh sb="33" eb="35">
      <t>コンゴ</t>
    </rPh>
    <rPh sb="35" eb="38">
      <t>スイセンカ</t>
    </rPh>
    <rPh sb="38" eb="39">
      <t>リツ</t>
    </rPh>
    <rPh sb="40" eb="42">
      <t>ジョウショウ</t>
    </rPh>
    <rPh sb="46" eb="48">
      <t>シヨウ</t>
    </rPh>
    <rPh sb="48" eb="49">
      <t>リョウ</t>
    </rPh>
    <rPh sb="49" eb="51">
      <t>シュウニュウ</t>
    </rPh>
    <rPh sb="52" eb="54">
      <t>ゾウカ</t>
    </rPh>
    <rPh sb="55" eb="57">
      <t>ミコ</t>
    </rPh>
    <rPh sb="66" eb="67">
      <t>ナカ</t>
    </rPh>
    <rPh sb="71" eb="73">
      <t>ジョウカ</t>
    </rPh>
    <rPh sb="78" eb="80">
      <t>ショリ</t>
    </rPh>
    <rPh sb="80" eb="82">
      <t>シセツ</t>
    </rPh>
    <rPh sb="84" eb="85">
      <t>マ</t>
    </rPh>
    <rPh sb="88" eb="90">
      <t>コウシン</t>
    </rPh>
    <rPh sb="91" eb="93">
      <t>ジキ</t>
    </rPh>
    <rPh sb="94" eb="95">
      <t>ムカ</t>
    </rPh>
    <rPh sb="106" eb="108">
      <t>ゲンザイ</t>
    </rPh>
    <rPh sb="109" eb="111">
      <t>ケイエイ</t>
    </rPh>
    <rPh sb="111" eb="113">
      <t>ジョウタイ</t>
    </rPh>
    <rPh sb="117" eb="119">
      <t>ショリ</t>
    </rPh>
    <rPh sb="119" eb="121">
      <t>シセツ</t>
    </rPh>
    <rPh sb="122" eb="124">
      <t>コウシン</t>
    </rPh>
    <rPh sb="126" eb="128">
      <t>ケンゼン</t>
    </rPh>
    <rPh sb="129" eb="131">
      <t>ケイエイ</t>
    </rPh>
    <rPh sb="132" eb="133">
      <t>オコナ</t>
    </rPh>
    <rPh sb="140" eb="141">
      <t>ムズカ</t>
    </rPh>
    <rPh sb="144" eb="146">
      <t>ハンダン</t>
    </rPh>
    <rPh sb="148" eb="150">
      <t>ジョウカ</t>
    </rPh>
    <rPh sb="155" eb="157">
      <t>ハイシ</t>
    </rPh>
    <rPh sb="177" eb="179">
      <t>コウキョウ</t>
    </rPh>
    <rPh sb="179" eb="182">
      <t>ゲスイドウ</t>
    </rPh>
    <rPh sb="184" eb="186">
      <t>セツゾク</t>
    </rPh>
    <rPh sb="187" eb="189">
      <t>ヨテイ</t>
    </rPh>
    <phoneticPr fontId="4"/>
  </si>
  <si>
    <t>　武豊町には2つの農業集落排水地区があり、市原地区は平成8年、原田地区は平成10年から12年にかけて順次供用開始されました。現在は、新規の工事は行っておらず、これまでに借り入れた地方債の償還と、適正な維持管理を行っています。
　現在の経営状況は、①収益的収支比率が100％を下回っており、単年度収支が赤字であることを示しています。また、⑤経費回収率も100％を下回っており、汚水処理に係る経費が使用料以外の収入により賄われています。このため収益性について改善が必要です。
　④企業債残高対事業規模比率は、企業債残高が毎年減少しているため、規模比率は小さくなり、健全性は向上しています。
　⑥汚水処理原価、⑦施設利用率は、共に類似団体の平均を下回っており、効率性について改善が必要です。
　⑧水洗化率は、どちらの地区も水洗化が進み、高い数値となっています。</t>
    <rPh sb="1" eb="4">
      <t>タケトヨチョウ</t>
    </rPh>
    <rPh sb="9" eb="11">
      <t>ノウギョウ</t>
    </rPh>
    <rPh sb="11" eb="13">
      <t>シュウラク</t>
    </rPh>
    <rPh sb="13" eb="15">
      <t>ハイスイ</t>
    </rPh>
    <rPh sb="15" eb="17">
      <t>チク</t>
    </rPh>
    <rPh sb="21" eb="23">
      <t>イチハラ</t>
    </rPh>
    <rPh sb="23" eb="25">
      <t>チク</t>
    </rPh>
    <rPh sb="26" eb="28">
      <t>ヘイセイ</t>
    </rPh>
    <rPh sb="29" eb="30">
      <t>ネン</t>
    </rPh>
    <rPh sb="31" eb="33">
      <t>ハラダ</t>
    </rPh>
    <rPh sb="33" eb="35">
      <t>チク</t>
    </rPh>
    <rPh sb="36" eb="38">
      <t>ヘイセイ</t>
    </rPh>
    <rPh sb="40" eb="41">
      <t>ネン</t>
    </rPh>
    <rPh sb="45" eb="46">
      <t>ネン</t>
    </rPh>
    <rPh sb="50" eb="52">
      <t>ジュンジ</t>
    </rPh>
    <rPh sb="52" eb="54">
      <t>キョウヨウ</t>
    </rPh>
    <rPh sb="54" eb="56">
      <t>カイシ</t>
    </rPh>
    <rPh sb="62" eb="64">
      <t>ゲンザイ</t>
    </rPh>
    <rPh sb="66" eb="68">
      <t>シンキ</t>
    </rPh>
    <rPh sb="69" eb="71">
      <t>コウジ</t>
    </rPh>
    <rPh sb="72" eb="73">
      <t>オコナ</t>
    </rPh>
    <rPh sb="105" eb="106">
      <t>オコナ</t>
    </rPh>
    <rPh sb="114" eb="116">
      <t>ゲンザイ</t>
    </rPh>
    <rPh sb="117" eb="119">
      <t>ケイエイ</t>
    </rPh>
    <rPh sb="119" eb="121">
      <t>ジョウキョウ</t>
    </rPh>
    <rPh sb="220" eb="223">
      <t>シュウエキセイ</t>
    </rPh>
    <rPh sb="227" eb="229">
      <t>カイゼン</t>
    </rPh>
    <rPh sb="230" eb="232">
      <t>ヒツヨウ</t>
    </rPh>
    <rPh sb="280" eb="283">
      <t>ケンゼンセイ</t>
    </rPh>
    <rPh sb="284" eb="286">
      <t>コウジョウ</t>
    </rPh>
    <rPh sb="303" eb="305">
      <t>シセツ</t>
    </rPh>
    <rPh sb="305" eb="308">
      <t>リヨウリツ</t>
    </rPh>
    <rPh sb="310" eb="311">
      <t>トモ</t>
    </rPh>
    <rPh sb="312" eb="314">
      <t>ルイジ</t>
    </rPh>
    <rPh sb="314" eb="316">
      <t>ダンタイ</t>
    </rPh>
    <rPh sb="317" eb="319">
      <t>ヘイキン</t>
    </rPh>
    <rPh sb="320" eb="322">
      <t>シタマワ</t>
    </rPh>
    <rPh sb="327" eb="330">
      <t>コウリツセイ</t>
    </rPh>
    <rPh sb="334" eb="336">
      <t>カイゼン</t>
    </rPh>
    <rPh sb="337" eb="339">
      <t>ヒツヨウ</t>
    </rPh>
    <rPh sb="355" eb="357">
      <t>チク</t>
    </rPh>
    <rPh sb="358" eb="361">
      <t>スイセンカ</t>
    </rPh>
    <rPh sb="362" eb="363">
      <t>スス</t>
    </rPh>
    <rPh sb="365" eb="366">
      <t>タカ</t>
    </rPh>
    <rPh sb="367" eb="36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</si>
</sst>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689088"/>
        <c:axId val="636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63689088"/>
        <c:axId val="63690624"/>
      </c:lineChart>
      <c:dateAx>
        <c:axId val="63689088"/>
        <c:scaling>
          <c:orientation val="minMax"/>
        </c:scaling>
        <c:delete val="1"/>
        <c:axPos val="b"/>
        <c:numFmt formatCode="ge" sourceLinked="1"/>
        <c:majorTickMark val="none"/>
        <c:minorTickMark val="none"/>
        <c:tickLblPos val="none"/>
        <c:crossAx val="63690624"/>
        <c:crosses val="autoZero"/>
        <c:auto val="1"/>
        <c:lblOffset val="100"/>
        <c:baseTimeUnit val="years"/>
      </c:dateAx>
      <c:valAx>
        <c:axId val="636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89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50.73</c:v>
                </c:pt>
                <c:pt idx="1">
                  <c:v>53.15</c:v>
                </c:pt>
                <c:pt idx="2">
                  <c:v>52.18</c:v>
                </c:pt>
                <c:pt idx="3">
                  <c:v>49.11</c:v>
                </c:pt>
                <c:pt idx="4">
                  <c:v>49.11</c:v>
                </c:pt>
              </c:numCache>
            </c:numRef>
          </c:val>
        </c:ser>
        <c:dLbls>
          <c:showLegendKey val="0"/>
          <c:showVal val="0"/>
          <c:showCatName val="0"/>
          <c:showSerName val="0"/>
          <c:showPercent val="0"/>
          <c:showBubbleSize val="0"/>
        </c:dLbls>
        <c:gapWidth val="150"/>
        <c:axId val="105132032"/>
        <c:axId val="1051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5132032"/>
        <c:axId val="105133952"/>
      </c:lineChart>
      <c:dateAx>
        <c:axId val="105132032"/>
        <c:scaling>
          <c:orientation val="minMax"/>
        </c:scaling>
        <c:delete val="1"/>
        <c:axPos val="b"/>
        <c:numFmt formatCode="ge" sourceLinked="1"/>
        <c:majorTickMark val="none"/>
        <c:minorTickMark val="none"/>
        <c:tickLblPos val="none"/>
        <c:crossAx val="105133952"/>
        <c:crosses val="autoZero"/>
        <c:auto val="1"/>
        <c:lblOffset val="100"/>
        <c:baseTimeUnit val="years"/>
      </c:dateAx>
      <c:valAx>
        <c:axId val="1051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94.69</c:v>
                </c:pt>
                <c:pt idx="1">
                  <c:v>92.44</c:v>
                </c:pt>
                <c:pt idx="2">
                  <c:v>91.76</c:v>
                </c:pt>
                <c:pt idx="3">
                  <c:v>90.16</c:v>
                </c:pt>
                <c:pt idx="4">
                  <c:v>90.22</c:v>
                </c:pt>
              </c:numCache>
            </c:numRef>
          </c:val>
        </c:ser>
        <c:dLbls>
          <c:showLegendKey val="0"/>
          <c:showVal val="0"/>
          <c:showCatName val="0"/>
          <c:showSerName val="0"/>
          <c:showPercent val="0"/>
          <c:showBubbleSize val="0"/>
        </c:dLbls>
        <c:gapWidth val="150"/>
        <c:axId val="105176448"/>
        <c:axId val="1052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5176448"/>
        <c:axId val="105256448"/>
      </c:lineChart>
      <c:dateAx>
        <c:axId val="105176448"/>
        <c:scaling>
          <c:orientation val="minMax"/>
        </c:scaling>
        <c:delete val="1"/>
        <c:axPos val="b"/>
        <c:numFmt formatCode="ge" sourceLinked="1"/>
        <c:majorTickMark val="none"/>
        <c:minorTickMark val="none"/>
        <c:tickLblPos val="none"/>
        <c:crossAx val="105256448"/>
        <c:crosses val="autoZero"/>
        <c:auto val="1"/>
        <c:lblOffset val="100"/>
        <c:baseTimeUnit val="years"/>
      </c:dateAx>
      <c:valAx>
        <c:axId val="1052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70.09</c:v>
                </c:pt>
                <c:pt idx="1">
                  <c:v>67.06</c:v>
                </c:pt>
                <c:pt idx="2">
                  <c:v>66.84</c:v>
                </c:pt>
                <c:pt idx="3">
                  <c:v>66.88</c:v>
                </c:pt>
                <c:pt idx="4">
                  <c:v>66.430000000000007</c:v>
                </c:pt>
              </c:numCache>
            </c:numRef>
          </c:val>
        </c:ser>
        <c:dLbls>
          <c:showLegendKey val="0"/>
          <c:showVal val="0"/>
          <c:showCatName val="0"/>
          <c:showSerName val="0"/>
          <c:showPercent val="0"/>
          <c:showBubbleSize val="0"/>
        </c:dLbls>
        <c:gapWidth val="150"/>
        <c:axId val="93244416"/>
        <c:axId val="932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44416"/>
        <c:axId val="93295744"/>
      </c:lineChart>
      <c:dateAx>
        <c:axId val="93244416"/>
        <c:scaling>
          <c:orientation val="minMax"/>
        </c:scaling>
        <c:delete val="1"/>
        <c:axPos val="b"/>
        <c:numFmt formatCode="ge" sourceLinked="1"/>
        <c:majorTickMark val="none"/>
        <c:minorTickMark val="none"/>
        <c:tickLblPos val="none"/>
        <c:crossAx val="93295744"/>
        <c:crosses val="autoZero"/>
        <c:auto val="1"/>
        <c:lblOffset val="100"/>
        <c:baseTimeUnit val="years"/>
      </c:dateAx>
      <c:valAx>
        <c:axId val="932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19328"/>
        <c:axId val="1048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19328"/>
        <c:axId val="104825600"/>
      </c:lineChart>
      <c:dateAx>
        <c:axId val="104819328"/>
        <c:scaling>
          <c:orientation val="minMax"/>
        </c:scaling>
        <c:delete val="1"/>
        <c:axPos val="b"/>
        <c:numFmt formatCode="ge" sourceLinked="1"/>
        <c:majorTickMark val="none"/>
        <c:minorTickMark val="none"/>
        <c:tickLblPos val="none"/>
        <c:crossAx val="104825600"/>
        <c:crosses val="autoZero"/>
        <c:auto val="1"/>
        <c:lblOffset val="100"/>
        <c:baseTimeUnit val="years"/>
      </c:dateAx>
      <c:valAx>
        <c:axId val="1048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68096"/>
        <c:axId val="1048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68096"/>
        <c:axId val="104870272"/>
      </c:lineChart>
      <c:dateAx>
        <c:axId val="104868096"/>
        <c:scaling>
          <c:orientation val="minMax"/>
        </c:scaling>
        <c:delete val="1"/>
        <c:axPos val="b"/>
        <c:numFmt formatCode="ge" sourceLinked="1"/>
        <c:majorTickMark val="none"/>
        <c:minorTickMark val="none"/>
        <c:tickLblPos val="none"/>
        <c:crossAx val="104870272"/>
        <c:crosses val="autoZero"/>
        <c:auto val="1"/>
        <c:lblOffset val="100"/>
        <c:baseTimeUnit val="years"/>
      </c:dateAx>
      <c:valAx>
        <c:axId val="1048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80384"/>
        <c:axId val="104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80384"/>
        <c:axId val="104898944"/>
      </c:lineChart>
      <c:dateAx>
        <c:axId val="104880384"/>
        <c:scaling>
          <c:orientation val="minMax"/>
        </c:scaling>
        <c:delete val="1"/>
        <c:axPos val="b"/>
        <c:numFmt formatCode="ge" sourceLinked="1"/>
        <c:majorTickMark val="none"/>
        <c:minorTickMark val="none"/>
        <c:tickLblPos val="none"/>
        <c:crossAx val="104898944"/>
        <c:crosses val="autoZero"/>
        <c:auto val="1"/>
        <c:lblOffset val="100"/>
        <c:baseTimeUnit val="years"/>
      </c:dateAx>
      <c:valAx>
        <c:axId val="104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21344"/>
        <c:axId val="1049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21344"/>
        <c:axId val="104927616"/>
      </c:lineChart>
      <c:dateAx>
        <c:axId val="104921344"/>
        <c:scaling>
          <c:orientation val="minMax"/>
        </c:scaling>
        <c:delete val="1"/>
        <c:axPos val="b"/>
        <c:numFmt formatCode="ge" sourceLinked="1"/>
        <c:majorTickMark val="none"/>
        <c:minorTickMark val="none"/>
        <c:tickLblPos val="none"/>
        <c:crossAx val="104927616"/>
        <c:crosses val="autoZero"/>
        <c:auto val="1"/>
        <c:lblOffset val="100"/>
        <c:baseTimeUnit val="years"/>
      </c:dateAx>
      <c:valAx>
        <c:axId val="1049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54.66</c:v>
                </c:pt>
                <c:pt idx="1">
                  <c:v>511.06</c:v>
                </c:pt>
                <c:pt idx="2">
                  <c:v>350.16</c:v>
                </c:pt>
                <c:pt idx="3">
                  <c:v>194.53</c:v>
                </c:pt>
                <c:pt idx="4">
                  <c:v>76.19</c:v>
                </c:pt>
              </c:numCache>
            </c:numRef>
          </c:val>
        </c:ser>
        <c:dLbls>
          <c:showLegendKey val="0"/>
          <c:showVal val="0"/>
          <c:showCatName val="0"/>
          <c:showSerName val="0"/>
          <c:showPercent val="0"/>
          <c:showBubbleSize val="0"/>
        </c:dLbls>
        <c:gapWidth val="150"/>
        <c:axId val="104957824"/>
        <c:axId val="1049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4957824"/>
        <c:axId val="104968192"/>
      </c:lineChart>
      <c:dateAx>
        <c:axId val="104957824"/>
        <c:scaling>
          <c:orientation val="minMax"/>
        </c:scaling>
        <c:delete val="1"/>
        <c:axPos val="b"/>
        <c:numFmt formatCode="ge" sourceLinked="1"/>
        <c:majorTickMark val="none"/>
        <c:minorTickMark val="none"/>
        <c:tickLblPos val="none"/>
        <c:crossAx val="104968192"/>
        <c:crosses val="autoZero"/>
        <c:auto val="1"/>
        <c:lblOffset val="100"/>
        <c:baseTimeUnit val="years"/>
      </c:dateAx>
      <c:valAx>
        <c:axId val="104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38.950000000000003</c:v>
                </c:pt>
                <c:pt idx="1">
                  <c:v>37.58</c:v>
                </c:pt>
                <c:pt idx="2">
                  <c:v>40.15</c:v>
                </c:pt>
                <c:pt idx="3">
                  <c:v>36.21</c:v>
                </c:pt>
                <c:pt idx="4">
                  <c:v>36.61</c:v>
                </c:pt>
              </c:numCache>
            </c:numRef>
          </c:val>
        </c:ser>
        <c:dLbls>
          <c:showLegendKey val="0"/>
          <c:showVal val="0"/>
          <c:showCatName val="0"/>
          <c:showSerName val="0"/>
          <c:showPercent val="0"/>
          <c:showBubbleSize val="0"/>
        </c:dLbls>
        <c:gapWidth val="150"/>
        <c:axId val="105071744"/>
        <c:axId val="105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5071744"/>
        <c:axId val="105073664"/>
      </c:lineChart>
      <c:dateAx>
        <c:axId val="105071744"/>
        <c:scaling>
          <c:orientation val="minMax"/>
        </c:scaling>
        <c:delete val="1"/>
        <c:axPos val="b"/>
        <c:numFmt formatCode="ge" sourceLinked="1"/>
        <c:majorTickMark val="none"/>
        <c:minorTickMark val="none"/>
        <c:tickLblPos val="none"/>
        <c:crossAx val="105073664"/>
        <c:crosses val="autoZero"/>
        <c:auto val="1"/>
        <c:lblOffset val="100"/>
        <c:baseTimeUnit val="years"/>
      </c:dateAx>
      <c:valAx>
        <c:axId val="105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312.32</c:v>
                </c:pt>
                <c:pt idx="1">
                  <c:v>330.28</c:v>
                </c:pt>
                <c:pt idx="2">
                  <c:v>318.60000000000002</c:v>
                </c:pt>
                <c:pt idx="3">
                  <c:v>340.17</c:v>
                </c:pt>
                <c:pt idx="4">
                  <c:v>346.1</c:v>
                </c:pt>
              </c:numCache>
            </c:numRef>
          </c:val>
        </c:ser>
        <c:dLbls>
          <c:showLegendKey val="0"/>
          <c:showVal val="0"/>
          <c:showCatName val="0"/>
          <c:showSerName val="0"/>
          <c:showPercent val="0"/>
          <c:showBubbleSize val="0"/>
        </c:dLbls>
        <c:gapWidth val="150"/>
        <c:axId val="105099648"/>
        <c:axId val="1051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5099648"/>
        <c:axId val="105101568"/>
      </c:lineChart>
      <c:dateAx>
        <c:axId val="105099648"/>
        <c:scaling>
          <c:orientation val="minMax"/>
        </c:scaling>
        <c:delete val="1"/>
        <c:axPos val="b"/>
        <c:numFmt formatCode="ge" sourceLinked="1"/>
        <c:majorTickMark val="none"/>
        <c:minorTickMark val="none"/>
        <c:tickLblPos val="none"/>
        <c:crossAx val="105101568"/>
        <c:crosses val="autoZero"/>
        <c:auto val="1"/>
        <c:lblOffset val="100"/>
        <c:baseTimeUnit val="years"/>
      </c:dateAx>
      <c:valAx>
        <c:axId val="1051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武豊町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42758</v>
      </c>
      <c r="AM8" s="47"/>
      <c r="AN8" s="47"/>
      <c r="AO8" s="47"/>
      <c r="AP8" s="47"/>
      <c r="AQ8" s="47"/>
      <c r="AR8" s="47"/>
      <c r="AS8" s="47"/>
      <c r="AT8" s="43">
        <f>データ!S6</f>
        <v>25.92</v>
      </c>
      <c r="AU8" s="43"/>
      <c r="AV8" s="43"/>
      <c r="AW8" s="43"/>
      <c r="AX8" s="43"/>
      <c r="AY8" s="43"/>
      <c r="AZ8" s="43"/>
      <c r="BA8" s="43"/>
      <c r="BB8" s="43">
        <f>データ!T6</f>
        <v>1649.61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2.27</v>
      </c>
      <c r="Q10" s="43"/>
      <c r="R10" s="43"/>
      <c r="S10" s="43"/>
      <c r="T10" s="43"/>
      <c r="U10" s="43"/>
      <c r="V10" s="43"/>
      <c r="W10" s="43">
        <f>データ!P6</f>
        <v>81.8</v>
      </c>
      <c r="X10" s="43"/>
      <c r="Y10" s="43"/>
      <c r="Z10" s="43"/>
      <c r="AA10" s="43"/>
      <c r="AB10" s="43"/>
      <c r="AC10" s="43"/>
      <c r="AD10" s="47">
        <f>データ!Q6</f>
        <v>1836</v>
      </c>
      <c r="AE10" s="47"/>
      <c r="AF10" s="47"/>
      <c r="AG10" s="47"/>
      <c r="AH10" s="47"/>
      <c r="AI10" s="47"/>
      <c r="AJ10" s="47"/>
      <c r="AK10" s="2"/>
      <c r="AL10" s="47">
        <f>データ!U6</f>
        <v>971</v>
      </c>
      <c r="AM10" s="47"/>
      <c r="AN10" s="47"/>
      <c r="AO10" s="47"/>
      <c r="AP10" s="47"/>
      <c r="AQ10" s="47"/>
      <c r="AR10" s="47"/>
      <c r="AS10" s="47"/>
      <c r="AT10" s="43">
        <f>データ!V6</f>
        <v>1.19</v>
      </c>
      <c r="AU10" s="43"/>
      <c r="AV10" s="43"/>
      <c r="AW10" s="43"/>
      <c r="AX10" s="43"/>
      <c r="AY10" s="43"/>
      <c r="AZ10" s="43"/>
      <c r="BA10" s="43"/>
      <c r="BB10" s="43">
        <f>データ!W6</f>
        <v>815.97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234478</v>
      </c>
      <c r="D6" s="31">
        <f t="shared" si="3"/>
        <v>47</v>
      </c>
      <c r="E6" s="31">
        <f t="shared" si="3"/>
        <v>17</v>
      </c>
      <c r="F6" s="31">
        <f t="shared" si="3"/>
        <v>5</v>
      </c>
      <c r="G6" s="31">
        <f t="shared" si="3"/>
        <v>0</v>
      </c>
      <c r="H6" s="31" t="str">
        <f t="shared" si="3"/>
        <v>愛知県　武豊町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2.27</v>
      </c>
      <c r="P6" s="32">
        <f t="shared" si="3"/>
        <v>81.8</v>
      </c>
      <c r="Q6" s="32">
        <f t="shared" si="3"/>
        <v>1836</v>
      </c>
      <c r="R6" s="32">
        <f t="shared" si="3"/>
        <v>42758</v>
      </c>
      <c r="S6" s="32">
        <f t="shared" si="3"/>
        <v>25.92</v>
      </c>
      <c r="T6" s="32">
        <f t="shared" si="3"/>
        <v>1649.61</v>
      </c>
      <c r="U6" s="32">
        <f t="shared" si="3"/>
        <v>971</v>
      </c>
      <c r="V6" s="32">
        <f t="shared" si="3"/>
        <v>1.19</v>
      </c>
      <c r="W6" s="32">
        <f t="shared" si="3"/>
        <v>815.97</v>
      </c>
      <c r="X6" s="33">
        <f>IF(X7="",NA(),X7)</f>
        <v>70.09</v>
      </c>
      <c r="Y6" s="33">
        <f t="shared" ref="Y6:AG6" si="4">IF(Y7="",NA(),Y7)</f>
        <v>67.06</v>
      </c>
      <c r="Z6" s="33">
        <f t="shared" si="4"/>
        <v>66.84</v>
      </c>
      <c r="AA6" s="33">
        <f t="shared" si="4"/>
        <v>66.88</v>
      </c>
      <c r="AB6" s="33">
        <f t="shared" si="4"/>
        <v>66.430000000000007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54.66</v>
      </c>
      <c r="BF6" s="33">
        <f t="shared" ref="BF6:BN6" si="7">IF(BF7="",NA(),BF7)</f>
        <v>511.06</v>
      </c>
      <c r="BG6" s="33">
        <f t="shared" si="7"/>
        <v>350.16</v>
      </c>
      <c r="BH6" s="33">
        <f t="shared" si="7"/>
        <v>194.53</v>
      </c>
      <c r="BI6" s="33">
        <f t="shared" si="7"/>
        <v>76.19</v>
      </c>
      <c r="BJ6" s="33">
        <f t="shared" si="7"/>
        <v>1316.7</v>
      </c>
      <c r="BK6" s="33">
        <f t="shared" si="7"/>
        <v>1239.2</v>
      </c>
      <c r="BL6" s="33">
        <f t="shared" si="7"/>
        <v>1197.82</v>
      </c>
      <c r="BM6" s="33">
        <f t="shared" si="7"/>
        <v>1126.77</v>
      </c>
      <c r="BN6" s="33">
        <f t="shared" si="7"/>
        <v>1044.8</v>
      </c>
      <c r="BO6" s="32" t="str">
        <f>IF(BO7="","",IF(BO7="-","【-】","【"&amp;SUBSTITUTE(TEXT(BO7,"#,##0.00"),"-","△")&amp;"】"))</f>
        <v>【992.47】</v>
      </c>
      <c r="BP6" s="33">
        <f>IF(BP7="",NA(),BP7)</f>
        <v>38.950000000000003</v>
      </c>
      <c r="BQ6" s="33">
        <f t="shared" ref="BQ6:BY6" si="8">IF(BQ7="",NA(),BQ7)</f>
        <v>37.58</v>
      </c>
      <c r="BR6" s="33">
        <f t="shared" si="8"/>
        <v>40.15</v>
      </c>
      <c r="BS6" s="33">
        <f t="shared" si="8"/>
        <v>36.21</v>
      </c>
      <c r="BT6" s="33">
        <f t="shared" si="8"/>
        <v>36.61</v>
      </c>
      <c r="BU6" s="33">
        <f t="shared" si="8"/>
        <v>43.24</v>
      </c>
      <c r="BV6" s="33">
        <f t="shared" si="8"/>
        <v>51.56</v>
      </c>
      <c r="BW6" s="33">
        <f t="shared" si="8"/>
        <v>51.03</v>
      </c>
      <c r="BX6" s="33">
        <f t="shared" si="8"/>
        <v>50.9</v>
      </c>
      <c r="BY6" s="33">
        <f t="shared" si="8"/>
        <v>50.82</v>
      </c>
      <c r="BZ6" s="32" t="str">
        <f>IF(BZ7="","",IF(BZ7="-","【-】","【"&amp;SUBSTITUTE(TEXT(BZ7,"#,##0.00"),"-","△")&amp;"】"))</f>
        <v>【51.49】</v>
      </c>
      <c r="CA6" s="33">
        <f>IF(CA7="",NA(),CA7)</f>
        <v>312.32</v>
      </c>
      <c r="CB6" s="33">
        <f t="shared" ref="CB6:CJ6" si="9">IF(CB7="",NA(),CB7)</f>
        <v>330.28</v>
      </c>
      <c r="CC6" s="33">
        <f t="shared" si="9"/>
        <v>318.60000000000002</v>
      </c>
      <c r="CD6" s="33">
        <f t="shared" si="9"/>
        <v>340.17</v>
      </c>
      <c r="CE6" s="33">
        <f t="shared" si="9"/>
        <v>346.1</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50.73</v>
      </c>
      <c r="CM6" s="33">
        <f t="shared" ref="CM6:CU6" si="10">IF(CM7="",NA(),CM7)</f>
        <v>53.15</v>
      </c>
      <c r="CN6" s="33">
        <f t="shared" si="10"/>
        <v>52.18</v>
      </c>
      <c r="CO6" s="33">
        <f t="shared" si="10"/>
        <v>49.11</v>
      </c>
      <c r="CP6" s="33">
        <f t="shared" si="10"/>
        <v>49.11</v>
      </c>
      <c r="CQ6" s="33">
        <f t="shared" si="10"/>
        <v>44.65</v>
      </c>
      <c r="CR6" s="33">
        <f t="shared" si="10"/>
        <v>55.2</v>
      </c>
      <c r="CS6" s="33">
        <f t="shared" si="10"/>
        <v>54.74</v>
      </c>
      <c r="CT6" s="33">
        <f t="shared" si="10"/>
        <v>53.78</v>
      </c>
      <c r="CU6" s="33">
        <f t="shared" si="10"/>
        <v>53.24</v>
      </c>
      <c r="CV6" s="32" t="str">
        <f>IF(CV7="","",IF(CV7="-","【-】","【"&amp;SUBSTITUTE(TEXT(CV7,"#,##0.00"),"-","△")&amp;"】"))</f>
        <v>【53.32】</v>
      </c>
      <c r="CW6" s="33">
        <f>IF(CW7="",NA(),CW7)</f>
        <v>94.69</v>
      </c>
      <c r="CX6" s="33">
        <f t="shared" ref="CX6:DF6" si="11">IF(CX7="",NA(),CX7)</f>
        <v>92.44</v>
      </c>
      <c r="CY6" s="33">
        <f t="shared" si="11"/>
        <v>91.76</v>
      </c>
      <c r="CZ6" s="33">
        <f t="shared" si="11"/>
        <v>90.16</v>
      </c>
      <c r="DA6" s="33">
        <f t="shared" si="11"/>
        <v>90.22</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234478</v>
      </c>
      <c r="D7" s="35">
        <v>47</v>
      </c>
      <c r="E7" s="35">
        <v>17</v>
      </c>
      <c r="F7" s="35">
        <v>5</v>
      </c>
      <c r="G7" s="35">
        <v>0</v>
      </c>
      <c r="H7" s="35" t="s">
        <v>96</v>
      </c>
      <c r="I7" s="35" t="s">
        <v>97</v>
      </c>
      <c r="J7" s="35" t="s">
        <v>98</v>
      </c>
      <c r="K7" s="35" t="s">
        <v>99</v>
      </c>
      <c r="L7" s="35" t="s">
        <v>100</v>
      </c>
      <c r="M7" s="36" t="s">
        <v>101</v>
      </c>
      <c r="N7" s="36" t="s">
        <v>102</v>
      </c>
      <c r="O7" s="36">
        <v>2.27</v>
      </c>
      <c r="P7" s="36">
        <v>81.8</v>
      </c>
      <c r="Q7" s="36">
        <v>1836</v>
      </c>
      <c r="R7" s="36">
        <v>42758</v>
      </c>
      <c r="S7" s="36">
        <v>25.92</v>
      </c>
      <c r="T7" s="36">
        <v>1649.61</v>
      </c>
      <c r="U7" s="36">
        <v>971</v>
      </c>
      <c r="V7" s="36">
        <v>1.19</v>
      </c>
      <c r="W7" s="36">
        <v>815.97</v>
      </c>
      <c r="X7" s="36">
        <v>70.09</v>
      </c>
      <c r="Y7" s="36">
        <v>67.06</v>
      </c>
      <c r="Z7" s="36">
        <v>66.84</v>
      </c>
      <c r="AA7" s="36">
        <v>66.88</v>
      </c>
      <c r="AB7" s="36">
        <v>66.430000000000007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54.66</v>
      </c>
      <c r="BF7" s="36">
        <v>511.06</v>
      </c>
      <c r="BG7" s="36">
        <v>350.16</v>
      </c>
      <c r="BH7" s="36">
        <v>194.53</v>
      </c>
      <c r="BI7" s="36">
        <v>76.19</v>
      </c>
      <c r="BJ7" s="36">
        <v>1316.7</v>
      </c>
      <c r="BK7" s="36">
        <v>1239.2</v>
      </c>
      <c r="BL7" s="36">
        <v>1197.82</v>
      </c>
      <c r="BM7" s="36">
        <v>1126.77</v>
      </c>
      <c r="BN7" s="36">
        <v>1044.8</v>
      </c>
      <c r="BO7" s="36">
        <v>992.47</v>
      </c>
      <c r="BP7" s="36">
        <v>38.950000000000003</v>
      </c>
      <c r="BQ7" s="36">
        <v>37.58</v>
      </c>
      <c r="BR7" s="36">
        <v>40.15</v>
      </c>
      <c r="BS7" s="36">
        <v>36.21</v>
      </c>
      <c r="BT7" s="36">
        <v>36.61</v>
      </c>
      <c r="BU7" s="36">
        <v>43.24</v>
      </c>
      <c r="BV7" s="36">
        <v>51.56</v>
      </c>
      <c r="BW7" s="36">
        <v>51.03</v>
      </c>
      <c r="BX7" s="36">
        <v>50.9</v>
      </c>
      <c r="BY7" s="36">
        <v>50.82</v>
      </c>
      <c r="BZ7" s="36">
        <v>51.49</v>
      </c>
      <c r="CA7" s="36">
        <v>312.32</v>
      </c>
      <c r="CB7" s="36">
        <v>330.28</v>
      </c>
      <c r="CC7" s="36">
        <v>318.60000000000002</v>
      </c>
      <c r="CD7" s="36">
        <v>340.17</v>
      </c>
      <c r="CE7" s="36">
        <v>346.1</v>
      </c>
      <c r="CF7" s="36">
        <v>338.76</v>
      </c>
      <c r="CG7" s="36">
        <v>283.26</v>
      </c>
      <c r="CH7" s="36">
        <v>289.60000000000002</v>
      </c>
      <c r="CI7" s="36">
        <v>293.27</v>
      </c>
      <c r="CJ7" s="36">
        <v>300.52</v>
      </c>
      <c r="CK7" s="36">
        <v>295.10000000000002</v>
      </c>
      <c r="CL7" s="36">
        <v>50.73</v>
      </c>
      <c r="CM7" s="36">
        <v>53.15</v>
      </c>
      <c r="CN7" s="36">
        <v>52.18</v>
      </c>
      <c r="CO7" s="36">
        <v>49.11</v>
      </c>
      <c r="CP7" s="36">
        <v>49.11</v>
      </c>
      <c r="CQ7" s="36">
        <v>44.65</v>
      </c>
      <c r="CR7" s="36">
        <v>55.2</v>
      </c>
      <c r="CS7" s="36">
        <v>54.74</v>
      </c>
      <c r="CT7" s="36">
        <v>53.78</v>
      </c>
      <c r="CU7" s="36">
        <v>53.24</v>
      </c>
      <c r="CV7" s="36">
        <v>53.32</v>
      </c>
      <c r="CW7" s="36">
        <v>94.69</v>
      </c>
      <c r="CX7" s="36">
        <v>92.44</v>
      </c>
      <c r="CY7" s="36">
        <v>91.76</v>
      </c>
      <c r="CZ7" s="36">
        <v>90.16</v>
      </c>
      <c r="DA7" s="36">
        <v>90.22</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2016-02-03T09:14:51Z</dcterms:created>
  <dcterms:modified xsi:type="dcterms:W3CDTF">2016-02-25T02:59:49Z</dcterms:modified>
</cp:coreProperties>
</file>