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<sst xmlns="http://schemas.openxmlformats.org/spreadsheetml/2006/main" count="218" uniqueCount="108">
  <si>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</si>
  <si>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</si>
  <si>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</si>
  <si>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</si>
  <si>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</si>
  <si>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</si>
  <si>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</si>
  <si>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</si>
  <si>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</si>
  <si>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</si>
  <si>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</si>
  <si>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</si>
  <si>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</si>
  <si>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</si>
  <si>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</si>
  <si>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</si>
  <si>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</si>
  <si>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</si>
  <si>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</si>
  <si>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</si>
  <si>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</si>
  <si>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</si>
  <si>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</si>
  <si>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</si>
  <si>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</si>
  <si>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</si>
  <si>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</si>
  <si>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</si>
  <si>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</si>
  <si>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</si>
  <si>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</si>
  <si>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</si>
  <si>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</si>
  <si>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</si>
  <si>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</si>
  <si>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</si>
  <si>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</si>
  <si>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</si>
  <si>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</si>
  <si>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</si>
  <si>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</si>
  <si>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</si>
  <si>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</si>
  <si>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</si>
  <si>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</si>
  <si>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</si>
  <si>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</si>
  <si>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</si>
  <si>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</si>
  <si>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</si>
  <si>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</si>
  <si>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</si>
  <si>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</si>
  <si>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</si>
  <si>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</si>
  <si>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</si>
  <si>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</si>
  <si>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</si>
  <si>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</si>
  <si>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</si>
  <si>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</si>
  <si>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</si>
  <si>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</si>
  <si>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</si>
  <si>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</si>
  <si>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</si>
  <si>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</si>
  <si>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</si>
  <si>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</si>
  <si>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</si>
  <si>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</si>
  <si>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</si>
  <si>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</si>
  <si>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</si>
  <si>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</si>
  <si>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</si>
  <si>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</si>
  <si>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</si>
  <si>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</si>
  <si>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</si>
  <si>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</si>
  <si>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</si>
  <si>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</si>
  <si>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</si>
  <si>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</si>
  <si>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</si>
  <si>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</si>
  <si>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</si>
  <si>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</si>
  <si>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</si>
  <si>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</si>
  <si>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</si>
  <si>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</si>
  <si>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設楽町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</si>
  <si>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</si>
  <si>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</si>
  <si>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</si>
  <si>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</si>
  <si>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</si>
  <si>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</si>
  <si>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</si>
  <si>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</si>
  <si>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</si>
  <si>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</si>
  <si>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</si>
  <si>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簡易水道統合事業により、ＶＰ管の大口径を中心に順次更新を行っているが、漏水多発地点の管路更新も優先しているため、更新に耐えられる財源確保が厳しい状況にある。</t>
    <rPh sb="0" eb="2">
      <t>カンイ</t>
    </rPh>
    <rPh sb="2" eb="4">
      <t>スイドウ</t>
    </rPh>
    <rPh sb="4" eb="6">
      <t>トウゴウ</t>
    </rPh>
    <rPh sb="6" eb="8">
      <t>ジギョウ</t>
    </rPh>
    <rPh sb="14" eb="15">
      <t>カン</t>
    </rPh>
    <rPh sb="16" eb="19">
      <t>ダイコウケイ</t>
    </rPh>
    <rPh sb="20" eb="22">
      <t>チュウシン</t>
    </rPh>
    <rPh sb="23" eb="25">
      <t>ジュンジ</t>
    </rPh>
    <rPh sb="25" eb="27">
      <t>コウシン</t>
    </rPh>
    <rPh sb="28" eb="29">
      <t>オコナ</t>
    </rPh>
    <rPh sb="35" eb="37">
      <t>ロウスイ</t>
    </rPh>
    <rPh sb="37" eb="39">
      <t>タハツ</t>
    </rPh>
    <rPh sb="39" eb="41">
      <t>チテン</t>
    </rPh>
    <rPh sb="42" eb="44">
      <t>カンロ</t>
    </rPh>
    <rPh sb="44" eb="46">
      <t>コウシン</t>
    </rPh>
    <rPh sb="47" eb="49">
      <t>ユウセン</t>
    </rPh>
    <rPh sb="56" eb="58">
      <t>コウシン</t>
    </rPh>
    <rPh sb="59" eb="60">
      <t>タ</t>
    </rPh>
    <rPh sb="64" eb="66">
      <t>ザイゲン</t>
    </rPh>
    <rPh sb="66" eb="68">
      <t>カクホ</t>
    </rPh>
    <rPh sb="69" eb="70">
      <t>キビ</t>
    </rPh>
    <rPh sb="72" eb="74">
      <t>ジョウキョウ</t>
    </rPh>
    <phoneticPr fontId="4"/>
  </si>
  <si>
    <t>今後、老朽化した水道施設の更新費用が年々増加することも見込まれる中、給水収益の増加は見込めないので、水道料金の見直しを検討し、収支状況の健全化に努める。</t>
    <rPh sb="0" eb="2">
      <t>コンゴ</t>
    </rPh>
    <rPh sb="3" eb="6">
      <t>ロウキュウカ</t>
    </rPh>
    <rPh sb="8" eb="10">
      <t>スイドウ</t>
    </rPh>
    <rPh sb="10" eb="12">
      <t>シセツ</t>
    </rPh>
    <rPh sb="13" eb="15">
      <t>コウシン</t>
    </rPh>
    <rPh sb="15" eb="17">
      <t>ヒヨウ</t>
    </rPh>
    <rPh sb="18" eb="20">
      <t>ネンネン</t>
    </rPh>
    <rPh sb="20" eb="22">
      <t>ゾウカ</t>
    </rPh>
    <rPh sb="27" eb="29">
      <t>ミコ</t>
    </rPh>
    <rPh sb="32" eb="33">
      <t>ナカ</t>
    </rPh>
    <rPh sb="34" eb="36">
      <t>キュウスイ</t>
    </rPh>
    <rPh sb="36" eb="38">
      <t>シュウエキ</t>
    </rPh>
    <rPh sb="39" eb="41">
      <t>ゾウカ</t>
    </rPh>
    <rPh sb="42" eb="44">
      <t>ミコ</t>
    </rPh>
    <rPh sb="50" eb="52">
      <t>スイドウ</t>
    </rPh>
    <rPh sb="52" eb="54">
      <t>リョウキン</t>
    </rPh>
    <rPh sb="55" eb="57">
      <t>ミナオ</t>
    </rPh>
    <rPh sb="59" eb="61">
      <t>ケントウ</t>
    </rPh>
    <rPh sb="63" eb="65">
      <t>シュウシ</t>
    </rPh>
    <rPh sb="65" eb="67">
      <t>ジョウキョウ</t>
    </rPh>
    <rPh sb="68" eb="71">
      <t>ケンゼンカ</t>
    </rPh>
    <rPh sb="72" eb="73">
      <t>ツト</t>
    </rPh>
    <phoneticPr fontId="4"/>
  </si>
  <si>
    <t>人口減少などの理由により、給水収益が減少しており、厳しい経営状況となっている。また、水道管路延長が長大であるため経年管の更新が困難なことや山間部という特性から冬期における水道管破裂や漏水が多発する傾向があるので、有収率の低下の要因となっている。
今後に向けて、経営効率向上ためにも、管路更新と漏水対策に積極的に取り組んでいく必要があると考える。</t>
    <rPh sb="0" eb="2">
      <t>ジンコウ</t>
    </rPh>
    <rPh sb="2" eb="4">
      <t>ゲンショウ</t>
    </rPh>
    <rPh sb="7" eb="9">
      <t>リユウ</t>
    </rPh>
    <rPh sb="13" eb="15">
      <t>キュウスイ</t>
    </rPh>
    <rPh sb="15" eb="17">
      <t>シュウエキ</t>
    </rPh>
    <rPh sb="18" eb="20">
      <t>ゲンショウ</t>
    </rPh>
    <rPh sb="25" eb="26">
      <t>キビ</t>
    </rPh>
    <rPh sb="28" eb="30">
      <t>ケイエイ</t>
    </rPh>
    <rPh sb="30" eb="32">
      <t>ジョウキョウ</t>
    </rPh>
    <rPh sb="42" eb="44">
      <t>スイドウ</t>
    </rPh>
    <rPh sb="44" eb="46">
      <t>カンロ</t>
    </rPh>
    <rPh sb="46" eb="48">
      <t>エンチョウ</t>
    </rPh>
    <rPh sb="49" eb="51">
      <t>チョウダイ</t>
    </rPh>
    <rPh sb="56" eb="58">
      <t>ケイネン</t>
    </rPh>
    <rPh sb="58" eb="59">
      <t>カン</t>
    </rPh>
    <rPh sb="60" eb="62">
      <t>コウシン</t>
    </rPh>
    <rPh sb="63" eb="65">
      <t>コンナン</t>
    </rPh>
    <rPh sb="69" eb="72">
      <t>サンカンブ</t>
    </rPh>
    <rPh sb="75" eb="77">
      <t>トクセイ</t>
    </rPh>
    <rPh sb="79" eb="81">
      <t>トウキ</t>
    </rPh>
    <rPh sb="85" eb="87">
      <t>スイドウ</t>
    </rPh>
    <rPh sb="87" eb="88">
      <t>カン</t>
    </rPh>
    <rPh sb="88" eb="90">
      <t>ハレツ</t>
    </rPh>
    <rPh sb="91" eb="93">
      <t>ロウスイ</t>
    </rPh>
    <rPh sb="94" eb="96">
      <t>タハツ</t>
    </rPh>
    <rPh sb="98" eb="100">
      <t>ケイコウ</t>
    </rPh>
    <rPh sb="106" eb="108">
      <t>ユウシュウ</t>
    </rPh>
    <rPh sb="108" eb="109">
      <t>リツ</t>
    </rPh>
    <rPh sb="110" eb="112">
      <t>テイカ</t>
    </rPh>
    <rPh sb="113" eb="115">
      <t>ヨウイン</t>
    </rPh>
    <rPh sb="123" eb="125">
      <t>コンゴ</t>
    </rPh>
    <rPh sb="126" eb="127">
      <t>ム</t>
    </rPh>
    <rPh sb="134" eb="136">
      <t>コウジョウ</t>
    </rPh>
    <rPh sb="148" eb="150">
      <t>タイサク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</si>
</sst>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1.05</c:v>
                </c:pt>
                <c:pt idx="1">
                  <c:v>1.97</c:v>
                </c:pt>
                <c:pt idx="2">
                  <c:v>2.84</c:v>
                </c:pt>
                <c:pt idx="3">
                  <c:v>1.5</c:v>
                </c:pt>
                <c:pt idx="4">
                  <c:v>2.52</c:v>
                </c:pt>
              </c:numCache>
            </c:numRef>
          </c:val>
        </c:ser>
        <c:dLbls>
          <c:showLegendKey val="0"/>
          <c:showVal val="0"/>
          <c:showCatName val="0"/>
          <c:showSerName val="0"/>
          <c:showPercent val="0"/>
          <c:showBubbleSize val="0"/>
        </c:dLbls>
        <c:gapWidth val="150"/>
        <c:axId val="23176320"/>
        <c:axId val="2317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23176320"/>
        <c:axId val="23178240"/>
      </c:lineChart>
      <c:dateAx>
        <c:axId val="23176320"/>
        <c:scaling>
          <c:orientation val="minMax"/>
        </c:scaling>
        <c:delete val="1"/>
        <c:axPos val="b"/>
        <c:numFmt formatCode="ge" sourceLinked="1"/>
        <c:majorTickMark val="none"/>
        <c:minorTickMark val="none"/>
        <c:tickLblPos val="none"/>
        <c:crossAx val="23178240"/>
        <c:crosses val="autoZero"/>
        <c:auto val="1"/>
        <c:lblOffset val="100"/>
        <c:baseTimeUnit val="years"/>
      </c:dateAx>
      <c:valAx>
        <c:axId val="2317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7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64.8</c:v>
                </c:pt>
                <c:pt idx="1">
                  <c:v>70.83</c:v>
                </c:pt>
                <c:pt idx="2">
                  <c:v>65.58</c:v>
                </c:pt>
                <c:pt idx="3">
                  <c:v>68.900000000000006</c:v>
                </c:pt>
                <c:pt idx="4">
                  <c:v>66.87</c:v>
                </c:pt>
              </c:numCache>
            </c:numRef>
          </c:val>
        </c:ser>
        <c:dLbls>
          <c:showLegendKey val="0"/>
          <c:showVal val="0"/>
          <c:showCatName val="0"/>
          <c:showSerName val="0"/>
          <c:showPercent val="0"/>
          <c:showBubbleSize val="0"/>
        </c:dLbls>
        <c:gapWidth val="150"/>
        <c:axId val="22703488"/>
        <c:axId val="2270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22703488"/>
        <c:axId val="22705664"/>
      </c:lineChart>
      <c:dateAx>
        <c:axId val="22703488"/>
        <c:scaling>
          <c:orientation val="minMax"/>
        </c:scaling>
        <c:delete val="1"/>
        <c:axPos val="b"/>
        <c:numFmt formatCode="ge" sourceLinked="1"/>
        <c:majorTickMark val="none"/>
        <c:minorTickMark val="none"/>
        <c:tickLblPos val="none"/>
        <c:crossAx val="22705664"/>
        <c:crosses val="autoZero"/>
        <c:auto val="1"/>
        <c:lblOffset val="100"/>
        <c:baseTimeUnit val="years"/>
      </c:dateAx>
      <c:valAx>
        <c:axId val="2270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0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59.27</c:v>
                </c:pt>
                <c:pt idx="1">
                  <c:v>53.01</c:v>
                </c:pt>
                <c:pt idx="2">
                  <c:v>54.27</c:v>
                </c:pt>
                <c:pt idx="3">
                  <c:v>50.89</c:v>
                </c:pt>
                <c:pt idx="4">
                  <c:v>50.75</c:v>
                </c:pt>
              </c:numCache>
            </c:numRef>
          </c:val>
        </c:ser>
        <c:dLbls>
          <c:showLegendKey val="0"/>
          <c:showVal val="0"/>
          <c:showCatName val="0"/>
          <c:showSerName val="0"/>
          <c:showPercent val="0"/>
          <c:showBubbleSize val="0"/>
        </c:dLbls>
        <c:gapWidth val="150"/>
        <c:axId val="22719488"/>
        <c:axId val="2272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22719488"/>
        <c:axId val="22721664"/>
      </c:lineChart>
      <c:dateAx>
        <c:axId val="22719488"/>
        <c:scaling>
          <c:orientation val="minMax"/>
        </c:scaling>
        <c:delete val="1"/>
        <c:axPos val="b"/>
        <c:numFmt formatCode="ge" sourceLinked="1"/>
        <c:majorTickMark val="none"/>
        <c:minorTickMark val="none"/>
        <c:tickLblPos val="none"/>
        <c:crossAx val="22721664"/>
        <c:crosses val="autoZero"/>
        <c:auto val="1"/>
        <c:lblOffset val="100"/>
        <c:baseTimeUnit val="years"/>
      </c:dateAx>
      <c:valAx>
        <c:axId val="2272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1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93.34</c:v>
                </c:pt>
                <c:pt idx="1">
                  <c:v>88.92</c:v>
                </c:pt>
                <c:pt idx="2">
                  <c:v>80.78</c:v>
                </c:pt>
                <c:pt idx="3">
                  <c:v>82.32</c:v>
                </c:pt>
                <c:pt idx="4">
                  <c:v>82.89</c:v>
                </c:pt>
              </c:numCache>
            </c:numRef>
          </c:val>
        </c:ser>
        <c:dLbls>
          <c:showLegendKey val="0"/>
          <c:showVal val="0"/>
          <c:showCatName val="0"/>
          <c:showSerName val="0"/>
          <c:showPercent val="0"/>
          <c:showBubbleSize val="0"/>
        </c:dLbls>
        <c:gapWidth val="150"/>
        <c:axId val="23338368"/>
        <c:axId val="2336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23338368"/>
        <c:axId val="23364736"/>
      </c:lineChart>
      <c:dateAx>
        <c:axId val="23338368"/>
        <c:scaling>
          <c:orientation val="minMax"/>
        </c:scaling>
        <c:delete val="1"/>
        <c:axPos val="b"/>
        <c:numFmt formatCode="ge" sourceLinked="1"/>
        <c:majorTickMark val="none"/>
        <c:minorTickMark val="none"/>
        <c:tickLblPos val="none"/>
        <c:crossAx val="23364736"/>
        <c:crosses val="autoZero"/>
        <c:auto val="1"/>
        <c:lblOffset val="100"/>
        <c:baseTimeUnit val="years"/>
      </c:dateAx>
      <c:valAx>
        <c:axId val="2336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3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272192"/>
        <c:axId val="3527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272192"/>
        <c:axId val="35275136"/>
      </c:lineChart>
      <c:dateAx>
        <c:axId val="35272192"/>
        <c:scaling>
          <c:orientation val="minMax"/>
        </c:scaling>
        <c:delete val="1"/>
        <c:axPos val="b"/>
        <c:numFmt formatCode="ge" sourceLinked="1"/>
        <c:majorTickMark val="none"/>
        <c:minorTickMark val="none"/>
        <c:tickLblPos val="none"/>
        <c:crossAx val="35275136"/>
        <c:crosses val="autoZero"/>
        <c:auto val="1"/>
        <c:lblOffset val="100"/>
        <c:baseTimeUnit val="years"/>
      </c:dateAx>
      <c:valAx>
        <c:axId val="3527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7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9705984"/>
        <c:axId val="5971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9705984"/>
        <c:axId val="59712256"/>
      </c:lineChart>
      <c:dateAx>
        <c:axId val="59705984"/>
        <c:scaling>
          <c:orientation val="minMax"/>
        </c:scaling>
        <c:delete val="1"/>
        <c:axPos val="b"/>
        <c:numFmt formatCode="ge" sourceLinked="1"/>
        <c:majorTickMark val="none"/>
        <c:minorTickMark val="none"/>
        <c:tickLblPos val="none"/>
        <c:crossAx val="59712256"/>
        <c:crosses val="autoZero"/>
        <c:auto val="1"/>
        <c:lblOffset val="100"/>
        <c:baseTimeUnit val="years"/>
      </c:dateAx>
      <c:valAx>
        <c:axId val="5971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70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640064"/>
        <c:axId val="8165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640064"/>
        <c:axId val="81656832"/>
      </c:lineChart>
      <c:dateAx>
        <c:axId val="81640064"/>
        <c:scaling>
          <c:orientation val="minMax"/>
        </c:scaling>
        <c:delete val="1"/>
        <c:axPos val="b"/>
        <c:numFmt formatCode="ge" sourceLinked="1"/>
        <c:majorTickMark val="none"/>
        <c:minorTickMark val="none"/>
        <c:tickLblPos val="none"/>
        <c:crossAx val="81656832"/>
        <c:crosses val="autoZero"/>
        <c:auto val="1"/>
        <c:lblOffset val="100"/>
        <c:baseTimeUnit val="years"/>
      </c:dateAx>
      <c:valAx>
        <c:axId val="8165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4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341248"/>
        <c:axId val="8243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341248"/>
        <c:axId val="82433536"/>
      </c:lineChart>
      <c:dateAx>
        <c:axId val="82341248"/>
        <c:scaling>
          <c:orientation val="minMax"/>
        </c:scaling>
        <c:delete val="1"/>
        <c:axPos val="b"/>
        <c:numFmt formatCode="ge" sourceLinked="1"/>
        <c:majorTickMark val="none"/>
        <c:minorTickMark val="none"/>
        <c:tickLblPos val="none"/>
        <c:crossAx val="82433536"/>
        <c:crosses val="autoZero"/>
        <c:auto val="1"/>
        <c:lblOffset val="100"/>
        <c:baseTimeUnit val="years"/>
      </c:dateAx>
      <c:valAx>
        <c:axId val="8243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4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748.95</c:v>
                </c:pt>
                <c:pt idx="1">
                  <c:v>712.41</c:v>
                </c:pt>
                <c:pt idx="2">
                  <c:v>682.48</c:v>
                </c:pt>
                <c:pt idx="3">
                  <c:v>652.91999999999996</c:v>
                </c:pt>
                <c:pt idx="4">
                  <c:v>582.29999999999995</c:v>
                </c:pt>
              </c:numCache>
            </c:numRef>
          </c:val>
        </c:ser>
        <c:dLbls>
          <c:showLegendKey val="0"/>
          <c:showVal val="0"/>
          <c:showCatName val="0"/>
          <c:showSerName val="0"/>
          <c:showPercent val="0"/>
          <c:showBubbleSize val="0"/>
        </c:dLbls>
        <c:gapWidth val="150"/>
        <c:axId val="82634240"/>
        <c:axId val="8263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82634240"/>
        <c:axId val="82636160"/>
      </c:lineChart>
      <c:dateAx>
        <c:axId val="82634240"/>
        <c:scaling>
          <c:orientation val="minMax"/>
        </c:scaling>
        <c:delete val="1"/>
        <c:axPos val="b"/>
        <c:numFmt formatCode="ge" sourceLinked="1"/>
        <c:majorTickMark val="none"/>
        <c:minorTickMark val="none"/>
        <c:tickLblPos val="none"/>
        <c:crossAx val="82636160"/>
        <c:crosses val="autoZero"/>
        <c:auto val="1"/>
        <c:lblOffset val="100"/>
        <c:baseTimeUnit val="years"/>
      </c:dateAx>
      <c:valAx>
        <c:axId val="8263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3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73.349999999999994</c:v>
                </c:pt>
                <c:pt idx="1">
                  <c:v>72.260000000000005</c:v>
                </c:pt>
                <c:pt idx="2">
                  <c:v>68.81</c:v>
                </c:pt>
                <c:pt idx="3">
                  <c:v>69.819999999999993</c:v>
                </c:pt>
                <c:pt idx="4">
                  <c:v>71.849999999999994</c:v>
                </c:pt>
              </c:numCache>
            </c:numRef>
          </c:val>
        </c:ser>
        <c:dLbls>
          <c:showLegendKey val="0"/>
          <c:showVal val="0"/>
          <c:showCatName val="0"/>
          <c:showSerName val="0"/>
          <c:showPercent val="0"/>
          <c:showBubbleSize val="0"/>
        </c:dLbls>
        <c:gapWidth val="150"/>
        <c:axId val="95794304"/>
        <c:axId val="9579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95794304"/>
        <c:axId val="95796608"/>
      </c:lineChart>
      <c:dateAx>
        <c:axId val="95794304"/>
        <c:scaling>
          <c:orientation val="minMax"/>
        </c:scaling>
        <c:delete val="1"/>
        <c:axPos val="b"/>
        <c:numFmt formatCode="ge" sourceLinked="1"/>
        <c:majorTickMark val="none"/>
        <c:minorTickMark val="none"/>
        <c:tickLblPos val="none"/>
        <c:crossAx val="95796608"/>
        <c:crosses val="autoZero"/>
        <c:auto val="1"/>
        <c:lblOffset val="100"/>
        <c:baseTimeUnit val="years"/>
      </c:dateAx>
      <c:valAx>
        <c:axId val="9579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9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247.21</c:v>
                </c:pt>
                <c:pt idx="1">
                  <c:v>261.75</c:v>
                </c:pt>
                <c:pt idx="2">
                  <c:v>297.14999999999998</c:v>
                </c:pt>
                <c:pt idx="3">
                  <c:v>308.79000000000002</c:v>
                </c:pt>
                <c:pt idx="4">
                  <c:v>331.46</c:v>
                </c:pt>
              </c:numCache>
            </c:numRef>
          </c:val>
        </c:ser>
        <c:dLbls>
          <c:showLegendKey val="0"/>
          <c:showVal val="0"/>
          <c:showCatName val="0"/>
          <c:showSerName val="0"/>
          <c:showPercent val="0"/>
          <c:showBubbleSize val="0"/>
        </c:dLbls>
        <c:gapWidth val="150"/>
        <c:axId val="106597376"/>
        <c:axId val="15484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106597376"/>
        <c:axId val="154846336"/>
      </c:lineChart>
      <c:dateAx>
        <c:axId val="106597376"/>
        <c:scaling>
          <c:orientation val="minMax"/>
        </c:scaling>
        <c:delete val="1"/>
        <c:axPos val="b"/>
        <c:numFmt formatCode="ge" sourceLinked="1"/>
        <c:majorTickMark val="none"/>
        <c:minorTickMark val="none"/>
        <c:tickLblPos val="none"/>
        <c:crossAx val="154846336"/>
        <c:crosses val="autoZero"/>
        <c:auto val="1"/>
        <c:lblOffset val="100"/>
        <c:baseTimeUnit val="years"/>
      </c:dateAx>
      <c:valAx>
        <c:axId val="15484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9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設楽町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5408</v>
      </c>
      <c r="AJ8" s="55"/>
      <c r="AK8" s="55"/>
      <c r="AL8" s="55"/>
      <c r="AM8" s="55"/>
      <c r="AN8" s="55"/>
      <c r="AO8" s="55"/>
      <c r="AP8" s="56"/>
      <c r="AQ8" s="46">
        <f>データ!R6</f>
        <v>273.94</v>
      </c>
      <c r="AR8" s="46"/>
      <c r="AS8" s="46"/>
      <c r="AT8" s="46"/>
      <c r="AU8" s="46"/>
      <c r="AV8" s="46"/>
      <c r="AW8" s="46"/>
      <c r="AX8" s="46"/>
      <c r="AY8" s="46">
        <f>データ!S6</f>
        <v>19.739999999999998</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97.05</v>
      </c>
      <c r="S10" s="46"/>
      <c r="T10" s="46"/>
      <c r="U10" s="46"/>
      <c r="V10" s="46"/>
      <c r="W10" s="46"/>
      <c r="X10" s="46"/>
      <c r="Y10" s="46"/>
      <c r="Z10" s="80">
        <f>データ!P6</f>
        <v>4140</v>
      </c>
      <c r="AA10" s="80"/>
      <c r="AB10" s="80"/>
      <c r="AC10" s="80"/>
      <c r="AD10" s="80"/>
      <c r="AE10" s="80"/>
      <c r="AF10" s="80"/>
      <c r="AG10" s="80"/>
      <c r="AH10" s="2"/>
      <c r="AI10" s="80">
        <f>データ!T6</f>
        <v>5199</v>
      </c>
      <c r="AJ10" s="80"/>
      <c r="AK10" s="80"/>
      <c r="AL10" s="80"/>
      <c r="AM10" s="80"/>
      <c r="AN10" s="80"/>
      <c r="AO10" s="80"/>
      <c r="AP10" s="80"/>
      <c r="AQ10" s="46">
        <f>データ!U6</f>
        <v>94.8</v>
      </c>
      <c r="AR10" s="46"/>
      <c r="AS10" s="46"/>
      <c r="AT10" s="46"/>
      <c r="AU10" s="46"/>
      <c r="AV10" s="46"/>
      <c r="AW10" s="46"/>
      <c r="AX10" s="46"/>
      <c r="AY10" s="46">
        <f>データ!V6</f>
        <v>54.84</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235610</v>
      </c>
      <c r="D6" s="31">
        <f t="shared" si="3"/>
        <v>47</v>
      </c>
      <c r="E6" s="31">
        <f t="shared" si="3"/>
        <v>1</v>
      </c>
      <c r="F6" s="31">
        <f t="shared" si="3"/>
        <v>0</v>
      </c>
      <c r="G6" s="31">
        <f t="shared" si="3"/>
        <v>0</v>
      </c>
      <c r="H6" s="31" t="str">
        <f t="shared" si="3"/>
        <v>愛知県　設楽町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97.05</v>
      </c>
      <c r="P6" s="32">
        <f t="shared" si="3"/>
        <v>4140</v>
      </c>
      <c r="Q6" s="32">
        <f t="shared" si="3"/>
        <v>5408</v>
      </c>
      <c r="R6" s="32">
        <f t="shared" si="3"/>
        <v>273.94</v>
      </c>
      <c r="S6" s="32">
        <f t="shared" si="3"/>
        <v>19.739999999999998</v>
      </c>
      <c r="T6" s="32">
        <f t="shared" si="3"/>
        <v>5199</v>
      </c>
      <c r="U6" s="32">
        <f t="shared" si="3"/>
        <v>94.8</v>
      </c>
      <c r="V6" s="32">
        <f t="shared" si="3"/>
        <v>54.84</v>
      </c>
      <c r="W6" s="33">
        <f>IF(W7="",NA(),W7)</f>
        <v>93.34</v>
      </c>
      <c r="X6" s="33">
        <f t="shared" ref="X6:AF6" si="4">IF(X7="",NA(),X7)</f>
        <v>88.92</v>
      </c>
      <c r="Y6" s="33">
        <f t="shared" si="4"/>
        <v>80.78</v>
      </c>
      <c r="Z6" s="33">
        <f t="shared" si="4"/>
        <v>82.32</v>
      </c>
      <c r="AA6" s="33">
        <f t="shared" si="4"/>
        <v>82.89</v>
      </c>
      <c r="AB6" s="33">
        <f t="shared" si="4"/>
        <v>77.22</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748.95</v>
      </c>
      <c r="BE6" s="33">
        <f t="shared" ref="BE6:BM6" si="7">IF(BE7="",NA(),BE7)</f>
        <v>712.41</v>
      </c>
      <c r="BF6" s="33">
        <f t="shared" si="7"/>
        <v>682.48</v>
      </c>
      <c r="BG6" s="33">
        <f t="shared" si="7"/>
        <v>652.91999999999996</v>
      </c>
      <c r="BH6" s="33">
        <f t="shared" si="7"/>
        <v>582.29999999999995</v>
      </c>
      <c r="BI6" s="33">
        <f t="shared" si="7"/>
        <v>1187.81</v>
      </c>
      <c r="BJ6" s="33">
        <f t="shared" si="7"/>
        <v>1168.8</v>
      </c>
      <c r="BK6" s="33">
        <f t="shared" si="7"/>
        <v>1158.82</v>
      </c>
      <c r="BL6" s="33">
        <f t="shared" si="7"/>
        <v>1167.7</v>
      </c>
      <c r="BM6" s="33">
        <f t="shared" si="7"/>
        <v>1228.58</v>
      </c>
      <c r="BN6" s="32" t="str">
        <f>IF(BN7="","",IF(BN7="-","【-】","【"&amp;SUBSTITUTE(TEXT(BN7,"#,##0.00"),"-","△")&amp;"】"))</f>
        <v>【1,239.32】</v>
      </c>
      <c r="BO6" s="33">
        <f>IF(BO7="",NA(),BO7)</f>
        <v>73.349999999999994</v>
      </c>
      <c r="BP6" s="33">
        <f t="shared" ref="BP6:BX6" si="8">IF(BP7="",NA(),BP7)</f>
        <v>72.260000000000005</v>
      </c>
      <c r="BQ6" s="33">
        <f t="shared" si="8"/>
        <v>68.81</v>
      </c>
      <c r="BR6" s="33">
        <f t="shared" si="8"/>
        <v>69.819999999999993</v>
      </c>
      <c r="BS6" s="33">
        <f t="shared" si="8"/>
        <v>71.849999999999994</v>
      </c>
      <c r="BT6" s="33">
        <f t="shared" si="8"/>
        <v>57.96</v>
      </c>
      <c r="BU6" s="33">
        <f t="shared" si="8"/>
        <v>56.44</v>
      </c>
      <c r="BV6" s="33">
        <f t="shared" si="8"/>
        <v>55.6</v>
      </c>
      <c r="BW6" s="33">
        <f t="shared" si="8"/>
        <v>54.43</v>
      </c>
      <c r="BX6" s="33">
        <f t="shared" si="8"/>
        <v>53.81</v>
      </c>
      <c r="BY6" s="32" t="str">
        <f>IF(BY7="","",IF(BY7="-","【-】","【"&amp;SUBSTITUTE(TEXT(BY7,"#,##0.00"),"-","△")&amp;"】"))</f>
        <v>【36.33】</v>
      </c>
      <c r="BZ6" s="33">
        <f>IF(BZ7="",NA(),BZ7)</f>
        <v>247.21</v>
      </c>
      <c r="CA6" s="33">
        <f t="shared" ref="CA6:CI6" si="9">IF(CA7="",NA(),CA7)</f>
        <v>261.75</v>
      </c>
      <c r="CB6" s="33">
        <f t="shared" si="9"/>
        <v>297.14999999999998</v>
      </c>
      <c r="CC6" s="33">
        <f t="shared" si="9"/>
        <v>308.79000000000002</v>
      </c>
      <c r="CD6" s="33">
        <f t="shared" si="9"/>
        <v>331.46</v>
      </c>
      <c r="CE6" s="33">
        <f t="shared" si="9"/>
        <v>263.20999999999998</v>
      </c>
      <c r="CF6" s="33">
        <f t="shared" si="9"/>
        <v>270.7</v>
      </c>
      <c r="CG6" s="33">
        <f t="shared" si="9"/>
        <v>275.86</v>
      </c>
      <c r="CH6" s="33">
        <f t="shared" si="9"/>
        <v>279.8</v>
      </c>
      <c r="CI6" s="33">
        <f t="shared" si="9"/>
        <v>284.64999999999998</v>
      </c>
      <c r="CJ6" s="32" t="str">
        <f>IF(CJ7="","",IF(CJ7="-","【-】","【"&amp;SUBSTITUTE(TEXT(CJ7,"#,##0.00"),"-","△")&amp;"】"))</f>
        <v>【476.46】</v>
      </c>
      <c r="CK6" s="33">
        <f>IF(CK7="",NA(),CK7)</f>
        <v>64.8</v>
      </c>
      <c r="CL6" s="33">
        <f t="shared" ref="CL6:CT6" si="10">IF(CL7="",NA(),CL7)</f>
        <v>70.83</v>
      </c>
      <c r="CM6" s="33">
        <f t="shared" si="10"/>
        <v>65.58</v>
      </c>
      <c r="CN6" s="33">
        <f t="shared" si="10"/>
        <v>68.900000000000006</v>
      </c>
      <c r="CO6" s="33">
        <f t="shared" si="10"/>
        <v>66.87</v>
      </c>
      <c r="CP6" s="33">
        <f t="shared" si="10"/>
        <v>60.92</v>
      </c>
      <c r="CQ6" s="33">
        <f t="shared" si="10"/>
        <v>59.84</v>
      </c>
      <c r="CR6" s="33">
        <f t="shared" si="10"/>
        <v>60.66</v>
      </c>
      <c r="CS6" s="33">
        <f t="shared" si="10"/>
        <v>60.17</v>
      </c>
      <c r="CT6" s="33">
        <f t="shared" si="10"/>
        <v>58.96</v>
      </c>
      <c r="CU6" s="32" t="str">
        <f>IF(CU7="","",IF(CU7="-","【-】","【"&amp;SUBSTITUTE(TEXT(CU7,"#,##0.00"),"-","△")&amp;"】"))</f>
        <v>【58.19】</v>
      </c>
      <c r="CV6" s="33">
        <f>IF(CV7="",NA(),CV7)</f>
        <v>59.27</v>
      </c>
      <c r="CW6" s="33">
        <f t="shared" ref="CW6:DE6" si="11">IF(CW7="",NA(),CW7)</f>
        <v>53.01</v>
      </c>
      <c r="CX6" s="33">
        <f t="shared" si="11"/>
        <v>54.27</v>
      </c>
      <c r="CY6" s="33">
        <f t="shared" si="11"/>
        <v>50.89</v>
      </c>
      <c r="CZ6" s="33">
        <f t="shared" si="11"/>
        <v>50.75</v>
      </c>
      <c r="DA6" s="33">
        <f t="shared" si="11"/>
        <v>78.58</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1.05</v>
      </c>
      <c r="ED6" s="33">
        <f t="shared" ref="ED6:EL6" si="14">IF(ED7="",NA(),ED7)</f>
        <v>1.97</v>
      </c>
      <c r="EE6" s="33">
        <f t="shared" si="14"/>
        <v>2.84</v>
      </c>
      <c r="EF6" s="33">
        <f t="shared" si="14"/>
        <v>1.5</v>
      </c>
      <c r="EG6" s="33">
        <f t="shared" si="14"/>
        <v>2.52</v>
      </c>
      <c r="EH6" s="33">
        <f t="shared" si="14"/>
        <v>0.61</v>
      </c>
      <c r="EI6" s="33">
        <f t="shared" si="14"/>
        <v>1.08</v>
      </c>
      <c r="EJ6" s="33">
        <f t="shared" si="14"/>
        <v>0.69</v>
      </c>
      <c r="EK6" s="33">
        <f t="shared" si="14"/>
        <v>0.89</v>
      </c>
      <c r="EL6" s="33">
        <f t="shared" si="14"/>
        <v>0.98</v>
      </c>
      <c r="EM6" s="32" t="str">
        <f>IF(EM7="","",IF(EM7="-","【-】","【"&amp;SUBSTITUTE(TEXT(EM7,"#,##0.00"),"-","△")&amp;"】"))</f>
        <v>【0.74】</v>
      </c>
    </row>
    <row r="7" spans="1:143" s="34" customFormat="1">
      <c r="A7" s="26"/>
      <c r="B7" s="35">
        <v>2014</v>
      </c>
      <c r="C7" s="35">
        <v>235610</v>
      </c>
      <c r="D7" s="35">
        <v>47</v>
      </c>
      <c r="E7" s="35">
        <v>1</v>
      </c>
      <c r="F7" s="35">
        <v>0</v>
      </c>
      <c r="G7" s="35">
        <v>0</v>
      </c>
      <c r="H7" s="35" t="s">
        <v>93</v>
      </c>
      <c r="I7" s="35" t="s">
        <v>94</v>
      </c>
      <c r="J7" s="35" t="s">
        <v>95</v>
      </c>
      <c r="K7" s="35" t="s">
        <v>96</v>
      </c>
      <c r="L7" s="35" t="s">
        <v>97</v>
      </c>
      <c r="M7" s="36" t="s">
        <v>98</v>
      </c>
      <c r="N7" s="36" t="s">
        <v>99</v>
      </c>
      <c r="O7" s="36">
        <v>97.05</v>
      </c>
      <c r="P7" s="36">
        <v>4140</v>
      </c>
      <c r="Q7" s="36">
        <v>5408</v>
      </c>
      <c r="R7" s="36">
        <v>273.94</v>
      </c>
      <c r="S7" s="36">
        <v>19.739999999999998</v>
      </c>
      <c r="T7" s="36">
        <v>5199</v>
      </c>
      <c r="U7" s="36">
        <v>94.8</v>
      </c>
      <c r="V7" s="36">
        <v>54.84</v>
      </c>
      <c r="W7" s="36">
        <v>93.34</v>
      </c>
      <c r="X7" s="36">
        <v>88.92</v>
      </c>
      <c r="Y7" s="36">
        <v>80.78</v>
      </c>
      <c r="Z7" s="36">
        <v>82.32</v>
      </c>
      <c r="AA7" s="36">
        <v>82.89</v>
      </c>
      <c r="AB7" s="36">
        <v>77.22</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748.95</v>
      </c>
      <c r="BE7" s="36">
        <v>712.41</v>
      </c>
      <c r="BF7" s="36">
        <v>682.48</v>
      </c>
      <c r="BG7" s="36">
        <v>652.91999999999996</v>
      </c>
      <c r="BH7" s="36">
        <v>582.29999999999995</v>
      </c>
      <c r="BI7" s="36">
        <v>1187.81</v>
      </c>
      <c r="BJ7" s="36">
        <v>1168.8</v>
      </c>
      <c r="BK7" s="36">
        <v>1158.82</v>
      </c>
      <c r="BL7" s="36">
        <v>1167.7</v>
      </c>
      <c r="BM7" s="36">
        <v>1228.58</v>
      </c>
      <c r="BN7" s="36">
        <v>1239.32</v>
      </c>
      <c r="BO7" s="36">
        <v>73.349999999999994</v>
      </c>
      <c r="BP7" s="36">
        <v>72.260000000000005</v>
      </c>
      <c r="BQ7" s="36">
        <v>68.81</v>
      </c>
      <c r="BR7" s="36">
        <v>69.819999999999993</v>
      </c>
      <c r="BS7" s="36">
        <v>71.849999999999994</v>
      </c>
      <c r="BT7" s="36">
        <v>57.96</v>
      </c>
      <c r="BU7" s="36">
        <v>56.44</v>
      </c>
      <c r="BV7" s="36">
        <v>55.6</v>
      </c>
      <c r="BW7" s="36">
        <v>54.43</v>
      </c>
      <c r="BX7" s="36">
        <v>53.81</v>
      </c>
      <c r="BY7" s="36">
        <v>36.33</v>
      </c>
      <c r="BZ7" s="36">
        <v>247.21</v>
      </c>
      <c r="CA7" s="36">
        <v>261.75</v>
      </c>
      <c r="CB7" s="36">
        <v>297.14999999999998</v>
      </c>
      <c r="CC7" s="36">
        <v>308.79000000000002</v>
      </c>
      <c r="CD7" s="36">
        <v>331.46</v>
      </c>
      <c r="CE7" s="36">
        <v>263.20999999999998</v>
      </c>
      <c r="CF7" s="36">
        <v>270.7</v>
      </c>
      <c r="CG7" s="36">
        <v>275.86</v>
      </c>
      <c r="CH7" s="36">
        <v>279.8</v>
      </c>
      <c r="CI7" s="36">
        <v>284.64999999999998</v>
      </c>
      <c r="CJ7" s="36">
        <v>476.46</v>
      </c>
      <c r="CK7" s="36">
        <v>64.8</v>
      </c>
      <c r="CL7" s="36">
        <v>70.83</v>
      </c>
      <c r="CM7" s="36">
        <v>65.58</v>
      </c>
      <c r="CN7" s="36">
        <v>68.900000000000006</v>
      </c>
      <c r="CO7" s="36">
        <v>66.87</v>
      </c>
      <c r="CP7" s="36">
        <v>60.92</v>
      </c>
      <c r="CQ7" s="36">
        <v>59.84</v>
      </c>
      <c r="CR7" s="36">
        <v>60.66</v>
      </c>
      <c r="CS7" s="36">
        <v>60.17</v>
      </c>
      <c r="CT7" s="36">
        <v>58.96</v>
      </c>
      <c r="CU7" s="36">
        <v>58.19</v>
      </c>
      <c r="CV7" s="36">
        <v>59.27</v>
      </c>
      <c r="CW7" s="36">
        <v>53.01</v>
      </c>
      <c r="CX7" s="36">
        <v>54.27</v>
      </c>
      <c r="CY7" s="36">
        <v>50.89</v>
      </c>
      <c r="CZ7" s="36">
        <v>50.75</v>
      </c>
      <c r="DA7" s="36">
        <v>78.58</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1.05</v>
      </c>
      <c r="ED7" s="36">
        <v>1.97</v>
      </c>
      <c r="EE7" s="36">
        <v>2.84</v>
      </c>
      <c r="EF7" s="36">
        <v>1.5</v>
      </c>
      <c r="EG7" s="36">
        <v>2.52</v>
      </c>
      <c r="EH7" s="36">
        <v>0.61</v>
      </c>
      <c r="EI7" s="36">
        <v>1.08</v>
      </c>
      <c r="EJ7" s="36">
        <v>0.69</v>
      </c>
      <c r="EK7" s="36">
        <v>0.89</v>
      </c>
      <c r="EL7" s="36">
        <v>0.98</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愛知県</cp:lastModifiedBy>
  <cp:lastPrinted>2016-02-18T09:02:07Z</cp:lastPrinted>
  <dcterms:created xsi:type="dcterms:W3CDTF">2016-01-18T05:03:37Z</dcterms:created>
  <dcterms:modified xsi:type="dcterms:W3CDTF">2016-02-24T05:50:37Z</dcterms:modified>
</cp:coreProperties>
</file>