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B10" i="4" s="1"/>
  <c r="L6" i="5"/>
  <c r="K6" i="5"/>
  <c r="P8" i="4" s="1"/>
  <c r="J6" i="5"/>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W8" i="4"/>
  <c r="I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<sst xmlns="http://schemas.openxmlformats.org/spreadsheetml/2006/main" count="221" uniqueCount="111">
  <si>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</si>
  <si>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</si>
  <si>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</si>
  <si>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</si>
  <si>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</si>
  <si>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</si>
  <si>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</si>
  <si>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</si>
  <si>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</si>
  <si>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</si>
  <si>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</si>
  <si>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</si>
  <si>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</si>
  <si>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</si>
  <si>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</si>
  <si>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</si>
  <si>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</si>
  <si>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</si>
  <si>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</si>
  <si>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</si>
  <si>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</si>
  <si>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</si>
  <si>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</si>
  <si>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</si>
  <si>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</si>
  <si>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</si>
  <si>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</si>
  <si>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</si>
  <si>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</si>
  <si>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</si>
  <si>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</si>
  <si>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</si>
  <si>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</si>
  <si>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</si>
  <si>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</si>
  <si>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</si>
  <si>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</si>
  <si>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</si>
  <si>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</si>
  <si>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</si>
  <si>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</si>
  <si>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</si>
  <si>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</si>
  <si>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</si>
  <si>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</si>
  <si>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</si>
  <si>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</si>
  <si>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</si>
  <si>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</si>
  <si>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</si>
  <si>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</si>
  <si>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</si>
  <si>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</si>
  <si>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</si>
  <si>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</si>
  <si>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</si>
  <si>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</si>
  <si>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</si>
  <si>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</si>
  <si>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</si>
  <si>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</si>
  <si>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</si>
  <si>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</si>
  <si>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</si>
  <si>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</si>
  <si>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</si>
  <si>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</si>
  <si>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</si>
  <si>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</si>
  <si>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</si>
  <si>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</si>
  <si>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</si>
  <si>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</si>
  <si>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</si>
  <si>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</si>
  <si>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</si>
  <si>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</si>
  <si>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</si>
  <si>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</si>
  <si>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</si>
  <si>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</si>
  <si>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</si>
  <si>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</si>
  <si>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</si>
  <si>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</si>
  <si>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</si>
  <si>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</si>
  <si>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</si>
  <si>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</si>
  <si>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</si>
  <si>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</si>
  <si>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</si>
  <si>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</si>
  <si>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</si>
  <si>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</si>
  <si>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</si>
  <si>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愛知県　東栄町</t>
  </si>
  <si>
    <t>法非適用</t>
  </si>
  <si>
    <t>下水道事業</t>
  </si>
  <si>
    <t>農業集落排水</t>
  </si>
  <si>
    <t>F3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</si>
  <si>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</si>
  <si>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</si>
  <si>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</si>
  <si>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</si>
  <si>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</si>
  <si>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</si>
  <si>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</si>
  <si>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布設事業や概ねの普及は終えており、汚水処理費も減少傾向にあるが、一層の効率化や経費の削減によって経営改善することが必要である。
　また、今後の改築更新に備え、効率的な投資計画の検討と財源の確保も必要である。</t>
    <rPh sb="50" eb="52">
      <t>ケイエイ</t>
    </rPh>
    <rPh sb="52" eb="54">
      <t>カイゼン</t>
    </rPh>
    <rPh sb="59" eb="61">
      <t>ヒツヨウ</t>
    </rPh>
    <rPh sb="71" eb="73">
      <t>コンゴ</t>
    </rPh>
    <rPh sb="74" eb="76">
      <t>カイチク</t>
    </rPh>
    <rPh sb="76" eb="78">
      <t>コウシン</t>
    </rPh>
    <rPh sb="79" eb="80">
      <t>ソナ</t>
    </rPh>
    <rPh sb="82" eb="85">
      <t>コウリツテキ</t>
    </rPh>
    <rPh sb="86" eb="88">
      <t>トウシ</t>
    </rPh>
    <rPh sb="88" eb="90">
      <t>ケイカク</t>
    </rPh>
    <rPh sb="91" eb="93">
      <t>ケントウ</t>
    </rPh>
    <rPh sb="94" eb="96">
      <t>ザイゲン</t>
    </rPh>
    <rPh sb="97" eb="99">
      <t>カクホ</t>
    </rPh>
    <rPh sb="100" eb="102">
      <t>ヒツヨウ</t>
    </rPh>
    <phoneticPr fontId="4"/>
  </si>
  <si>
    <t xml:space="preserve">
　収益的資本比率については、100％を下回り収支不足が生じており、また減少傾向でもある。将来も事業を継続していくためには、今後とも経営改善に向けた取り組みが必要である。
　経費回収率は、全国平均値を下回り、比率も低い状態にある。汚水処理原価は全国平均値に近づきつつあり、水洗化率は全国平均を上回る状態が続いているが、施設利用率は徐々に減少しており、地域の少子高齢化等の影響があらわれてきていると予想される。
　人口減少の進展を見据え、計画的な維持更新により効率性をあげて、事業を継続していくことが必要である。
</t>
    <rPh sb="2" eb="5">
      <t>シュウエキテキ</t>
    </rPh>
    <rPh sb="5" eb="7">
      <t>シホン</t>
    </rPh>
    <rPh sb="7" eb="9">
      <t>ヒリツ</t>
    </rPh>
    <rPh sb="20" eb="22">
      <t>シタマワ</t>
    </rPh>
    <rPh sb="23" eb="25">
      <t>シュウシ</t>
    </rPh>
    <rPh sb="25" eb="27">
      <t>フソク</t>
    </rPh>
    <rPh sb="28" eb="29">
      <t>ショウ</t>
    </rPh>
    <rPh sb="36" eb="38">
      <t>ゲンショウ</t>
    </rPh>
    <rPh sb="38" eb="40">
      <t>ケイコウ</t>
    </rPh>
    <rPh sb="45" eb="47">
      <t>ショウライ</t>
    </rPh>
    <rPh sb="48" eb="50">
      <t>ジギョウ</t>
    </rPh>
    <rPh sb="51" eb="53">
      <t>ケイゾク</t>
    </rPh>
    <rPh sb="62" eb="64">
      <t>コンゴ</t>
    </rPh>
    <rPh sb="66" eb="68">
      <t>ケイエイ</t>
    </rPh>
    <rPh sb="68" eb="70">
      <t>カイゼン</t>
    </rPh>
    <rPh sb="71" eb="72">
      <t>ム</t>
    </rPh>
    <rPh sb="74" eb="75">
      <t>ト</t>
    </rPh>
    <rPh sb="76" eb="77">
      <t>ク</t>
    </rPh>
    <rPh sb="79" eb="81">
      <t>ヒツヨウ</t>
    </rPh>
    <rPh sb="88" eb="90">
      <t>ケイヒ</t>
    </rPh>
    <rPh sb="90" eb="92">
      <t>カイシュウ</t>
    </rPh>
    <rPh sb="92" eb="93">
      <t>リツ</t>
    </rPh>
    <rPh sb="95" eb="97">
      <t>ゼンコク</t>
    </rPh>
    <rPh sb="97" eb="100">
      <t>ヘイキンチ</t>
    </rPh>
    <rPh sb="101" eb="103">
      <t>シタマワ</t>
    </rPh>
    <rPh sb="105" eb="107">
      <t>ヒリツ</t>
    </rPh>
    <rPh sb="108" eb="109">
      <t>ヒク</t>
    </rPh>
    <rPh sb="110" eb="112">
      <t>ジョウタイ</t>
    </rPh>
    <rPh sb="116" eb="118">
      <t>オスイ</t>
    </rPh>
    <rPh sb="118" eb="120">
      <t>ショリ</t>
    </rPh>
    <rPh sb="120" eb="122">
      <t>ゲンカ</t>
    </rPh>
    <rPh sb="123" eb="125">
      <t>ゼンコク</t>
    </rPh>
    <rPh sb="125" eb="128">
      <t>ヘイキンチ</t>
    </rPh>
    <rPh sb="129" eb="130">
      <t>チカ</t>
    </rPh>
    <rPh sb="137" eb="140">
      <t>スイセンカ</t>
    </rPh>
    <rPh sb="140" eb="141">
      <t>リツ</t>
    </rPh>
    <rPh sb="142" eb="144">
      <t>ゼンコク</t>
    </rPh>
    <rPh sb="144" eb="146">
      <t>ヘイキン</t>
    </rPh>
    <rPh sb="147" eb="149">
      <t>ウワマワ</t>
    </rPh>
    <rPh sb="150" eb="152">
      <t>ジョウタイ</t>
    </rPh>
    <rPh sb="153" eb="154">
      <t>ツヅ</t>
    </rPh>
    <rPh sb="160" eb="162">
      <t>シセツ</t>
    </rPh>
    <rPh sb="162" eb="165">
      <t>リヨウリツ</t>
    </rPh>
    <rPh sb="166" eb="168">
      <t>ジョジョ</t>
    </rPh>
    <rPh sb="169" eb="171">
      <t>ゲンショウ</t>
    </rPh>
    <rPh sb="176" eb="178">
      <t>チイキ</t>
    </rPh>
    <rPh sb="179" eb="181">
      <t>ショウシ</t>
    </rPh>
    <rPh sb="181" eb="185">
      <t>コウレイカナド</t>
    </rPh>
    <rPh sb="186" eb="188">
      <t>エイキョウ</t>
    </rPh>
    <rPh sb="199" eb="201">
      <t>ヨソウ</t>
    </rPh>
    <phoneticPr fontId="4"/>
  </si>
  <si>
    <t xml:space="preserve">
　これまでは管渠の老朽化による更新や対策は行っていないが、将来の老朽化を見越した維持計画を行う必要がある。</t>
    <rPh sb="7" eb="8">
      <t>カン</t>
    </rPh>
    <rPh sb="8" eb="9">
      <t>キョ</t>
    </rPh>
    <rPh sb="10" eb="13">
      <t>ロウキュウカ</t>
    </rPh>
    <rPh sb="16" eb="18">
      <t>コウシン</t>
    </rPh>
    <rPh sb="19" eb="21">
      <t>タイサク</t>
    </rPh>
    <rPh sb="22" eb="23">
      <t>オコナ</t>
    </rPh>
    <rPh sb="30" eb="32">
      <t>ショウライ</t>
    </rPh>
    <rPh sb="33" eb="35">
      <t>ロウキュウ</t>
    </rPh>
    <rPh sb="35" eb="36">
      <t>カ</t>
    </rPh>
    <rPh sb="37" eb="39">
      <t>ミコ</t>
    </rPh>
    <rPh sb="41" eb="43">
      <t>イジ</t>
    </rPh>
    <rPh sb="43" eb="45">
      <t>ケイカク</t>
    </rPh>
    <rPh sb="46" eb="47">
      <t>オコナ</t>
    </rPh>
    <rPh sb="48" eb="50">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</si>
</sst>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4195840"/>
        <c:axId val="44197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formatCode="#,##0.00;&quot;△&quot;#,##0.00">
                  <c:v>0</c:v>
                </c:pt>
                <c:pt idx="1">
                  <c:v>0.08</c:v>
                </c:pt>
                <c:pt idx="2">
                  <c:v>0.06</c:v>
                </c:pt>
                <c:pt idx="3">
                  <c:v>0.04</c:v>
                </c:pt>
                <c:pt idx="4">
                  <c:v>7.0000000000000007E-2</c:v>
                </c:pt>
              </c:numCache>
            </c:numRef>
          </c:val>
          <c:smooth val="0"/>
        </c:ser>
        <c:dLbls>
          <c:showLegendKey val="0"/>
          <c:showVal val="0"/>
          <c:showCatName val="0"/>
          <c:showSerName val="0"/>
          <c:showPercent val="0"/>
          <c:showBubbleSize val="0"/>
        </c:dLbls>
        <c:marker val="1"/>
        <c:smooth val="0"/>
        <c:axId val="44195840"/>
        <c:axId val="44197760"/>
      </c:lineChart>
      <c:dateAx>
        <c:axId val="44195840"/>
        <c:scaling>
          <c:orientation val="minMax"/>
        </c:scaling>
        <c:delete val="1"/>
        <c:axPos val="b"/>
        <c:numFmt formatCode="ge" sourceLinked="1"/>
        <c:majorTickMark val="none"/>
        <c:minorTickMark val="none"/>
        <c:tickLblPos val="none"/>
        <c:crossAx val="44197760"/>
        <c:crosses val="autoZero"/>
        <c:auto val="1"/>
        <c:lblOffset val="100"/>
        <c:baseTimeUnit val="years"/>
      </c:dateAx>
      <c:valAx>
        <c:axId val="44197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195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55" l="0.70000000000000062" r="0.70000000000000062" t="0.75000000000001155"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50.33</c:v>
                </c:pt>
                <c:pt idx="1">
                  <c:v>46.36</c:v>
                </c:pt>
                <c:pt idx="2">
                  <c:v>46.36</c:v>
                </c:pt>
                <c:pt idx="3">
                  <c:v>43.05</c:v>
                </c:pt>
                <c:pt idx="4">
                  <c:v>35.76</c:v>
                </c:pt>
              </c:numCache>
            </c:numRef>
          </c:val>
        </c:ser>
        <c:dLbls>
          <c:showLegendKey val="0"/>
          <c:showVal val="0"/>
          <c:showCatName val="0"/>
          <c:showSerName val="0"/>
          <c:showPercent val="0"/>
          <c:showBubbleSize val="0"/>
        </c:dLbls>
        <c:gapWidth val="150"/>
        <c:axId val="67572096"/>
        <c:axId val="67574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44.65</c:v>
                </c:pt>
                <c:pt idx="1">
                  <c:v>46.85</c:v>
                </c:pt>
                <c:pt idx="2">
                  <c:v>46.06</c:v>
                </c:pt>
                <c:pt idx="3">
                  <c:v>45.95</c:v>
                </c:pt>
                <c:pt idx="4">
                  <c:v>44.69</c:v>
                </c:pt>
              </c:numCache>
            </c:numRef>
          </c:val>
          <c:smooth val="0"/>
        </c:ser>
        <c:dLbls>
          <c:showLegendKey val="0"/>
          <c:showVal val="0"/>
          <c:showCatName val="0"/>
          <c:showSerName val="0"/>
          <c:showPercent val="0"/>
          <c:showBubbleSize val="0"/>
        </c:dLbls>
        <c:marker val="1"/>
        <c:smooth val="0"/>
        <c:axId val="67572096"/>
        <c:axId val="67574016"/>
      </c:lineChart>
      <c:dateAx>
        <c:axId val="67572096"/>
        <c:scaling>
          <c:orientation val="minMax"/>
        </c:scaling>
        <c:delete val="1"/>
        <c:axPos val="b"/>
        <c:numFmt formatCode="ge" sourceLinked="1"/>
        <c:majorTickMark val="none"/>
        <c:minorTickMark val="none"/>
        <c:tickLblPos val="none"/>
        <c:crossAx val="67574016"/>
        <c:crosses val="autoZero"/>
        <c:auto val="1"/>
        <c:lblOffset val="100"/>
        <c:baseTimeUnit val="years"/>
      </c:dateAx>
      <c:valAx>
        <c:axId val="67574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572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79.58</c:v>
                </c:pt>
                <c:pt idx="1">
                  <c:v>82.1</c:v>
                </c:pt>
                <c:pt idx="2">
                  <c:v>82.22</c:v>
                </c:pt>
                <c:pt idx="3">
                  <c:v>80.86</c:v>
                </c:pt>
                <c:pt idx="4">
                  <c:v>83.62</c:v>
                </c:pt>
              </c:numCache>
            </c:numRef>
          </c:val>
        </c:ser>
        <c:dLbls>
          <c:showLegendKey val="0"/>
          <c:showVal val="0"/>
          <c:showCatName val="0"/>
          <c:showSerName val="0"/>
          <c:showPercent val="0"/>
          <c:showBubbleSize val="0"/>
        </c:dLbls>
        <c:gapWidth val="150"/>
        <c:axId val="67629056"/>
        <c:axId val="67630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73.599999999999994</c:v>
                </c:pt>
                <c:pt idx="1">
                  <c:v>73.78</c:v>
                </c:pt>
                <c:pt idx="2">
                  <c:v>72.989999999999995</c:v>
                </c:pt>
                <c:pt idx="3">
                  <c:v>71.97</c:v>
                </c:pt>
                <c:pt idx="4">
                  <c:v>70.59</c:v>
                </c:pt>
              </c:numCache>
            </c:numRef>
          </c:val>
          <c:smooth val="0"/>
        </c:ser>
        <c:dLbls>
          <c:showLegendKey val="0"/>
          <c:showVal val="0"/>
          <c:showCatName val="0"/>
          <c:showSerName val="0"/>
          <c:showPercent val="0"/>
          <c:showBubbleSize val="0"/>
        </c:dLbls>
        <c:marker val="1"/>
        <c:smooth val="0"/>
        <c:axId val="67629056"/>
        <c:axId val="67630976"/>
      </c:lineChart>
      <c:dateAx>
        <c:axId val="67629056"/>
        <c:scaling>
          <c:orientation val="minMax"/>
        </c:scaling>
        <c:delete val="1"/>
        <c:axPos val="b"/>
        <c:numFmt formatCode="ge" sourceLinked="1"/>
        <c:majorTickMark val="none"/>
        <c:minorTickMark val="none"/>
        <c:tickLblPos val="none"/>
        <c:crossAx val="67630976"/>
        <c:crosses val="autoZero"/>
        <c:auto val="1"/>
        <c:lblOffset val="100"/>
        <c:baseTimeUnit val="years"/>
      </c:dateAx>
      <c:valAx>
        <c:axId val="67630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629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370168884887795"/>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73.41</c:v>
                </c:pt>
                <c:pt idx="1">
                  <c:v>69.739999999999995</c:v>
                </c:pt>
                <c:pt idx="2">
                  <c:v>73.430000000000007</c:v>
                </c:pt>
                <c:pt idx="3">
                  <c:v>71.91</c:v>
                </c:pt>
                <c:pt idx="4">
                  <c:v>69.72</c:v>
                </c:pt>
              </c:numCache>
            </c:numRef>
          </c:val>
        </c:ser>
        <c:dLbls>
          <c:showLegendKey val="0"/>
          <c:showVal val="0"/>
          <c:showCatName val="0"/>
          <c:showSerName val="0"/>
          <c:showPercent val="0"/>
          <c:showBubbleSize val="0"/>
        </c:dLbls>
        <c:gapWidth val="150"/>
        <c:axId val="44219776"/>
        <c:axId val="44226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4219776"/>
        <c:axId val="44226048"/>
      </c:lineChart>
      <c:dateAx>
        <c:axId val="44219776"/>
        <c:scaling>
          <c:orientation val="minMax"/>
        </c:scaling>
        <c:delete val="1"/>
        <c:axPos val="b"/>
        <c:numFmt formatCode="ge" sourceLinked="1"/>
        <c:majorTickMark val="none"/>
        <c:minorTickMark val="none"/>
        <c:tickLblPos val="none"/>
        <c:crossAx val="44226048"/>
        <c:crosses val="autoZero"/>
        <c:auto val="1"/>
        <c:lblOffset val="100"/>
        <c:baseTimeUnit val="years"/>
      </c:dateAx>
      <c:valAx>
        <c:axId val="44226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219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7016960"/>
        <c:axId val="47019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7016960"/>
        <c:axId val="47019136"/>
      </c:lineChart>
      <c:dateAx>
        <c:axId val="47016960"/>
        <c:scaling>
          <c:orientation val="minMax"/>
        </c:scaling>
        <c:delete val="1"/>
        <c:axPos val="b"/>
        <c:numFmt formatCode="ge" sourceLinked="1"/>
        <c:majorTickMark val="none"/>
        <c:minorTickMark val="none"/>
        <c:tickLblPos val="none"/>
        <c:crossAx val="47019136"/>
        <c:crosses val="autoZero"/>
        <c:auto val="1"/>
        <c:lblOffset val="100"/>
        <c:baseTimeUnit val="years"/>
      </c:dateAx>
      <c:valAx>
        <c:axId val="47019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016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7061632"/>
        <c:axId val="47063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7061632"/>
        <c:axId val="47063808"/>
      </c:lineChart>
      <c:dateAx>
        <c:axId val="47061632"/>
        <c:scaling>
          <c:orientation val="minMax"/>
        </c:scaling>
        <c:delete val="1"/>
        <c:axPos val="b"/>
        <c:numFmt formatCode="ge" sourceLinked="1"/>
        <c:majorTickMark val="none"/>
        <c:minorTickMark val="none"/>
        <c:tickLblPos val="none"/>
        <c:crossAx val="47063808"/>
        <c:crosses val="autoZero"/>
        <c:auto val="1"/>
        <c:lblOffset val="100"/>
        <c:baseTimeUnit val="years"/>
      </c:dateAx>
      <c:valAx>
        <c:axId val="47063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061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7088000"/>
        <c:axId val="47089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7088000"/>
        <c:axId val="47089920"/>
      </c:lineChart>
      <c:dateAx>
        <c:axId val="47088000"/>
        <c:scaling>
          <c:orientation val="minMax"/>
        </c:scaling>
        <c:delete val="1"/>
        <c:axPos val="b"/>
        <c:numFmt formatCode="ge" sourceLinked="1"/>
        <c:majorTickMark val="none"/>
        <c:minorTickMark val="none"/>
        <c:tickLblPos val="none"/>
        <c:crossAx val="47089920"/>
        <c:crosses val="autoZero"/>
        <c:auto val="1"/>
        <c:lblOffset val="100"/>
        <c:baseTimeUnit val="years"/>
      </c:dateAx>
      <c:valAx>
        <c:axId val="47089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088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7116672"/>
        <c:axId val="47118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7116672"/>
        <c:axId val="47118592"/>
      </c:lineChart>
      <c:dateAx>
        <c:axId val="47116672"/>
        <c:scaling>
          <c:orientation val="minMax"/>
        </c:scaling>
        <c:delete val="1"/>
        <c:axPos val="b"/>
        <c:numFmt formatCode="ge" sourceLinked="1"/>
        <c:majorTickMark val="none"/>
        <c:minorTickMark val="none"/>
        <c:tickLblPos val="none"/>
        <c:crossAx val="47118592"/>
        <c:crosses val="autoZero"/>
        <c:auto val="1"/>
        <c:lblOffset val="100"/>
        <c:baseTimeUnit val="years"/>
      </c:dateAx>
      <c:valAx>
        <c:axId val="47118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116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7157248"/>
        <c:axId val="47159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1316.7</c:v>
                </c:pt>
                <c:pt idx="1">
                  <c:v>1224.75</c:v>
                </c:pt>
                <c:pt idx="2">
                  <c:v>1144.05</c:v>
                </c:pt>
                <c:pt idx="3">
                  <c:v>1117.1099999999999</c:v>
                </c:pt>
                <c:pt idx="4">
                  <c:v>1161.05</c:v>
                </c:pt>
              </c:numCache>
            </c:numRef>
          </c:val>
          <c:smooth val="0"/>
        </c:ser>
        <c:dLbls>
          <c:showLegendKey val="0"/>
          <c:showVal val="0"/>
          <c:showCatName val="0"/>
          <c:showSerName val="0"/>
          <c:showPercent val="0"/>
          <c:showBubbleSize val="0"/>
        </c:dLbls>
        <c:marker val="1"/>
        <c:smooth val="0"/>
        <c:axId val="47157248"/>
        <c:axId val="47159168"/>
      </c:lineChart>
      <c:dateAx>
        <c:axId val="47157248"/>
        <c:scaling>
          <c:orientation val="minMax"/>
        </c:scaling>
        <c:delete val="1"/>
        <c:axPos val="b"/>
        <c:numFmt formatCode="ge" sourceLinked="1"/>
        <c:majorTickMark val="none"/>
        <c:minorTickMark val="none"/>
        <c:tickLblPos val="none"/>
        <c:crossAx val="47159168"/>
        <c:crosses val="autoZero"/>
        <c:auto val="1"/>
        <c:lblOffset val="100"/>
        <c:baseTimeUnit val="years"/>
      </c:dateAx>
      <c:valAx>
        <c:axId val="47159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157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18.420000000000002</c:v>
                </c:pt>
                <c:pt idx="1">
                  <c:v>28.64</c:v>
                </c:pt>
                <c:pt idx="2">
                  <c:v>38.32</c:v>
                </c:pt>
                <c:pt idx="3">
                  <c:v>26.07</c:v>
                </c:pt>
                <c:pt idx="4">
                  <c:v>36.68</c:v>
                </c:pt>
              </c:numCache>
            </c:numRef>
          </c:val>
        </c:ser>
        <c:dLbls>
          <c:showLegendKey val="0"/>
          <c:showVal val="0"/>
          <c:showCatName val="0"/>
          <c:showSerName val="0"/>
          <c:showPercent val="0"/>
          <c:showBubbleSize val="0"/>
        </c:dLbls>
        <c:gapWidth val="150"/>
        <c:axId val="47271296"/>
        <c:axId val="47277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43.24</c:v>
                </c:pt>
                <c:pt idx="1">
                  <c:v>42.13</c:v>
                </c:pt>
                <c:pt idx="2">
                  <c:v>42.48</c:v>
                </c:pt>
                <c:pt idx="3">
                  <c:v>41.04</c:v>
                </c:pt>
                <c:pt idx="4">
                  <c:v>41.08</c:v>
                </c:pt>
              </c:numCache>
            </c:numRef>
          </c:val>
          <c:smooth val="0"/>
        </c:ser>
        <c:dLbls>
          <c:showLegendKey val="0"/>
          <c:showVal val="0"/>
          <c:showCatName val="0"/>
          <c:showSerName val="0"/>
          <c:showPercent val="0"/>
          <c:showBubbleSize val="0"/>
        </c:dLbls>
        <c:marker val="1"/>
        <c:smooth val="0"/>
        <c:axId val="47271296"/>
        <c:axId val="47277568"/>
      </c:lineChart>
      <c:dateAx>
        <c:axId val="47271296"/>
        <c:scaling>
          <c:orientation val="minMax"/>
        </c:scaling>
        <c:delete val="1"/>
        <c:axPos val="b"/>
        <c:numFmt formatCode="ge" sourceLinked="1"/>
        <c:majorTickMark val="none"/>
        <c:minorTickMark val="none"/>
        <c:tickLblPos val="none"/>
        <c:crossAx val="47277568"/>
        <c:crosses val="autoZero"/>
        <c:auto val="1"/>
        <c:lblOffset val="100"/>
        <c:baseTimeUnit val="years"/>
      </c:dateAx>
      <c:valAx>
        <c:axId val="47277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271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1057.55</c:v>
                </c:pt>
                <c:pt idx="1">
                  <c:v>685.82</c:v>
                </c:pt>
                <c:pt idx="2">
                  <c:v>523.95000000000005</c:v>
                </c:pt>
                <c:pt idx="3">
                  <c:v>753.07</c:v>
                </c:pt>
                <c:pt idx="4">
                  <c:v>556.17999999999995</c:v>
                </c:pt>
              </c:numCache>
            </c:numRef>
          </c:val>
        </c:ser>
        <c:dLbls>
          <c:showLegendKey val="0"/>
          <c:showVal val="0"/>
          <c:showCatName val="0"/>
          <c:showSerName val="0"/>
          <c:showPercent val="0"/>
          <c:showBubbleSize val="0"/>
        </c:dLbls>
        <c:gapWidth val="150"/>
        <c:axId val="47294720"/>
        <c:axId val="47305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338.76</c:v>
                </c:pt>
                <c:pt idx="1">
                  <c:v>348.41</c:v>
                </c:pt>
                <c:pt idx="2">
                  <c:v>343.8</c:v>
                </c:pt>
                <c:pt idx="3">
                  <c:v>357.08</c:v>
                </c:pt>
                <c:pt idx="4">
                  <c:v>378.08</c:v>
                </c:pt>
              </c:numCache>
            </c:numRef>
          </c:val>
          <c:smooth val="0"/>
        </c:ser>
        <c:dLbls>
          <c:showLegendKey val="0"/>
          <c:showVal val="0"/>
          <c:showCatName val="0"/>
          <c:showSerName val="0"/>
          <c:showPercent val="0"/>
          <c:showBubbleSize val="0"/>
        </c:dLbls>
        <c:marker val="1"/>
        <c:smooth val="0"/>
        <c:axId val="47294720"/>
        <c:axId val="47305088"/>
      </c:lineChart>
      <c:dateAx>
        <c:axId val="47294720"/>
        <c:scaling>
          <c:orientation val="minMax"/>
        </c:scaling>
        <c:delete val="1"/>
        <c:axPos val="b"/>
        <c:numFmt formatCode="ge" sourceLinked="1"/>
        <c:majorTickMark val="none"/>
        <c:minorTickMark val="none"/>
        <c:tickLblPos val="none"/>
        <c:crossAx val="47305088"/>
        <c:crosses val="autoZero"/>
        <c:auto val="1"/>
        <c:lblOffset val="100"/>
        <c:baseTimeUnit val="years"/>
      </c:dateAx>
      <c:valAx>
        <c:axId val="47305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29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【992.47】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【83.79】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【53.32】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【295.10】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【51.49】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愛知県　東栄町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農業集落排水</v>
      </c>
      <c r="Q8" s="46"/>
      <c r="R8" s="46"/>
      <c r="S8" s="46"/>
      <c r="T8" s="46"/>
      <c r="U8" s="46"/>
      <c r="V8" s="46"/>
      <c r="W8" s="46" t="str">
        <f>データ!L6</f>
        <v>F3</v>
      </c>
      <c r="X8" s="46"/>
      <c r="Y8" s="46"/>
      <c r="Z8" s="46"/>
      <c r="AA8" s="46"/>
      <c r="AB8" s="46"/>
      <c r="AC8" s="46"/>
      <c r="AD8" s="3"/>
      <c r="AE8" s="3"/>
      <c r="AF8" s="3"/>
      <c r="AG8" s="3"/>
      <c r="AH8" s="3"/>
      <c r="AI8" s="3"/>
      <c r="AJ8" s="3"/>
      <c r="AK8" s="3"/>
      <c r="AL8" s="47">
        <f>データ!R6</f>
        <v>3642</v>
      </c>
      <c r="AM8" s="47"/>
      <c r="AN8" s="47"/>
      <c r="AO8" s="47"/>
      <c r="AP8" s="47"/>
      <c r="AQ8" s="47"/>
      <c r="AR8" s="47"/>
      <c r="AS8" s="47"/>
      <c r="AT8" s="43">
        <f>データ!S6</f>
        <v>123.38</v>
      </c>
      <c r="AU8" s="43"/>
      <c r="AV8" s="43"/>
      <c r="AW8" s="43"/>
      <c r="AX8" s="43"/>
      <c r="AY8" s="43"/>
      <c r="AZ8" s="43"/>
      <c r="BA8" s="43"/>
      <c r="BB8" s="43">
        <f>データ!T6</f>
        <v>29.52</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8.11</v>
      </c>
      <c r="Q10" s="43"/>
      <c r="R10" s="43"/>
      <c r="S10" s="43"/>
      <c r="T10" s="43"/>
      <c r="U10" s="43"/>
      <c r="V10" s="43"/>
      <c r="W10" s="43">
        <f>データ!P6</f>
        <v>94.47</v>
      </c>
      <c r="X10" s="43"/>
      <c r="Y10" s="43"/>
      <c r="Z10" s="43"/>
      <c r="AA10" s="43"/>
      <c r="AB10" s="43"/>
      <c r="AC10" s="43"/>
      <c r="AD10" s="47">
        <f>データ!Q6</f>
        <v>3564</v>
      </c>
      <c r="AE10" s="47"/>
      <c r="AF10" s="47"/>
      <c r="AG10" s="47"/>
      <c r="AH10" s="47"/>
      <c r="AI10" s="47"/>
      <c r="AJ10" s="47"/>
      <c r="AK10" s="2"/>
      <c r="AL10" s="47">
        <f>データ!U6</f>
        <v>293</v>
      </c>
      <c r="AM10" s="47"/>
      <c r="AN10" s="47"/>
      <c r="AO10" s="47"/>
      <c r="AP10" s="47"/>
      <c r="AQ10" s="47"/>
      <c r="AR10" s="47"/>
      <c r="AS10" s="47"/>
      <c r="AT10" s="43">
        <f>データ!V6</f>
        <v>0.37</v>
      </c>
      <c r="AU10" s="43"/>
      <c r="AV10" s="43"/>
      <c r="AW10" s="43"/>
      <c r="AX10" s="43"/>
      <c r="AY10" s="43"/>
      <c r="AZ10" s="43"/>
      <c r="BA10" s="43"/>
      <c r="BB10" s="43">
        <f>データ!W6</f>
        <v>791.89</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109</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110</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108</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235628</v>
      </c>
      <c r="D6" s="31">
        <f t="shared" si="3"/>
        <v>47</v>
      </c>
      <c r="E6" s="31">
        <f t="shared" si="3"/>
        <v>17</v>
      </c>
      <c r="F6" s="31">
        <f t="shared" si="3"/>
        <v>5</v>
      </c>
      <c r="G6" s="31">
        <f t="shared" si="3"/>
        <v>0</v>
      </c>
      <c r="H6" s="31" t="str">
        <f t="shared" si="3"/>
        <v>愛知県　東栄町</v>
      </c>
      <c r="I6" s="31" t="str">
        <f t="shared" si="3"/>
        <v>法非適用</v>
      </c>
      <c r="J6" s="31" t="str">
        <f t="shared" si="3"/>
        <v>下水道事業</v>
      </c>
      <c r="K6" s="31" t="str">
        <f t="shared" si="3"/>
        <v>農業集落排水</v>
      </c>
      <c r="L6" s="31" t="str">
        <f t="shared" si="3"/>
        <v>F3</v>
      </c>
      <c r="M6" s="32" t="str">
        <f t="shared" si="3"/>
        <v>-</v>
      </c>
      <c r="N6" s="32" t="str">
        <f t="shared" si="3"/>
        <v>該当数値なし</v>
      </c>
      <c r="O6" s="32">
        <f t="shared" si="3"/>
        <v>8.11</v>
      </c>
      <c r="P6" s="32">
        <f t="shared" si="3"/>
        <v>94.47</v>
      </c>
      <c r="Q6" s="32">
        <f t="shared" si="3"/>
        <v>3564</v>
      </c>
      <c r="R6" s="32">
        <f t="shared" si="3"/>
        <v>3642</v>
      </c>
      <c r="S6" s="32">
        <f t="shared" si="3"/>
        <v>123.38</v>
      </c>
      <c r="T6" s="32">
        <f t="shared" si="3"/>
        <v>29.52</v>
      </c>
      <c r="U6" s="32">
        <f t="shared" si="3"/>
        <v>293</v>
      </c>
      <c r="V6" s="32">
        <f t="shared" si="3"/>
        <v>0.37</v>
      </c>
      <c r="W6" s="32">
        <f t="shared" si="3"/>
        <v>791.89</v>
      </c>
      <c r="X6" s="33">
        <f>IF(X7="",NA(),X7)</f>
        <v>73.41</v>
      </c>
      <c r="Y6" s="33">
        <f t="shared" ref="Y6:AG6" si="4">IF(Y7="",NA(),Y7)</f>
        <v>69.739999999999995</v>
      </c>
      <c r="Z6" s="33">
        <f t="shared" si="4"/>
        <v>73.430000000000007</v>
      </c>
      <c r="AA6" s="33">
        <f t="shared" si="4"/>
        <v>71.91</v>
      </c>
      <c r="AB6" s="33">
        <f t="shared" si="4"/>
        <v>69.72</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2">
        <f t="shared" ref="BF6:BN6" si="7">IF(BF7="",NA(),BF7)</f>
        <v>0</v>
      </c>
      <c r="BG6" s="32">
        <f t="shared" si="7"/>
        <v>0</v>
      </c>
      <c r="BH6" s="32">
        <f t="shared" si="7"/>
        <v>0</v>
      </c>
      <c r="BI6" s="32">
        <f t="shared" si="7"/>
        <v>0</v>
      </c>
      <c r="BJ6" s="33">
        <f t="shared" si="7"/>
        <v>1316.7</v>
      </c>
      <c r="BK6" s="33">
        <f t="shared" si="7"/>
        <v>1224.75</v>
      </c>
      <c r="BL6" s="33">
        <f t="shared" si="7"/>
        <v>1144.05</v>
      </c>
      <c r="BM6" s="33">
        <f t="shared" si="7"/>
        <v>1117.1099999999999</v>
      </c>
      <c r="BN6" s="33">
        <f t="shared" si="7"/>
        <v>1161.05</v>
      </c>
      <c r="BO6" s="32" t="str">
        <f>IF(BO7="","",IF(BO7="-","【-】","【"&amp;SUBSTITUTE(TEXT(BO7,"#,##0.00"),"-","△")&amp;"】"))</f>
        <v>【992.47】</v>
      </c>
      <c r="BP6" s="33">
        <f>IF(BP7="",NA(),BP7)</f>
        <v>18.420000000000002</v>
      </c>
      <c r="BQ6" s="33">
        <f t="shared" ref="BQ6:BY6" si="8">IF(BQ7="",NA(),BQ7)</f>
        <v>28.64</v>
      </c>
      <c r="BR6" s="33">
        <f t="shared" si="8"/>
        <v>38.32</v>
      </c>
      <c r="BS6" s="33">
        <f t="shared" si="8"/>
        <v>26.07</v>
      </c>
      <c r="BT6" s="33">
        <f t="shared" si="8"/>
        <v>36.68</v>
      </c>
      <c r="BU6" s="33">
        <f t="shared" si="8"/>
        <v>43.24</v>
      </c>
      <c r="BV6" s="33">
        <f t="shared" si="8"/>
        <v>42.13</v>
      </c>
      <c r="BW6" s="33">
        <f t="shared" si="8"/>
        <v>42.48</v>
      </c>
      <c r="BX6" s="33">
        <f t="shared" si="8"/>
        <v>41.04</v>
      </c>
      <c r="BY6" s="33">
        <f t="shared" si="8"/>
        <v>41.08</v>
      </c>
      <c r="BZ6" s="32" t="str">
        <f>IF(BZ7="","",IF(BZ7="-","【-】","【"&amp;SUBSTITUTE(TEXT(BZ7,"#,##0.00"),"-","△")&amp;"】"))</f>
        <v>【51.49】</v>
      </c>
      <c r="CA6" s="33">
        <f>IF(CA7="",NA(),CA7)</f>
        <v>1057.55</v>
      </c>
      <c r="CB6" s="33">
        <f t="shared" ref="CB6:CJ6" si="9">IF(CB7="",NA(),CB7)</f>
        <v>685.82</v>
      </c>
      <c r="CC6" s="33">
        <f t="shared" si="9"/>
        <v>523.95000000000005</v>
      </c>
      <c r="CD6" s="33">
        <f t="shared" si="9"/>
        <v>753.07</v>
      </c>
      <c r="CE6" s="33">
        <f t="shared" si="9"/>
        <v>556.17999999999995</v>
      </c>
      <c r="CF6" s="33">
        <f t="shared" si="9"/>
        <v>338.76</v>
      </c>
      <c r="CG6" s="33">
        <f t="shared" si="9"/>
        <v>348.41</v>
      </c>
      <c r="CH6" s="33">
        <f t="shared" si="9"/>
        <v>343.8</v>
      </c>
      <c r="CI6" s="33">
        <f t="shared" si="9"/>
        <v>357.08</v>
      </c>
      <c r="CJ6" s="33">
        <f t="shared" si="9"/>
        <v>378.08</v>
      </c>
      <c r="CK6" s="32" t="str">
        <f>IF(CK7="","",IF(CK7="-","【-】","【"&amp;SUBSTITUTE(TEXT(CK7,"#,##0.00"),"-","△")&amp;"】"))</f>
        <v>【295.10】</v>
      </c>
      <c r="CL6" s="33">
        <f>IF(CL7="",NA(),CL7)</f>
        <v>50.33</v>
      </c>
      <c r="CM6" s="33">
        <f t="shared" ref="CM6:CU6" si="10">IF(CM7="",NA(),CM7)</f>
        <v>46.36</v>
      </c>
      <c r="CN6" s="33">
        <f t="shared" si="10"/>
        <v>46.36</v>
      </c>
      <c r="CO6" s="33">
        <f t="shared" si="10"/>
        <v>43.05</v>
      </c>
      <c r="CP6" s="33">
        <f t="shared" si="10"/>
        <v>35.76</v>
      </c>
      <c r="CQ6" s="33">
        <f t="shared" si="10"/>
        <v>44.65</v>
      </c>
      <c r="CR6" s="33">
        <f t="shared" si="10"/>
        <v>46.85</v>
      </c>
      <c r="CS6" s="33">
        <f t="shared" si="10"/>
        <v>46.06</v>
      </c>
      <c r="CT6" s="33">
        <f t="shared" si="10"/>
        <v>45.95</v>
      </c>
      <c r="CU6" s="33">
        <f t="shared" si="10"/>
        <v>44.69</v>
      </c>
      <c r="CV6" s="32" t="str">
        <f>IF(CV7="","",IF(CV7="-","【-】","【"&amp;SUBSTITUTE(TEXT(CV7,"#,##0.00"),"-","△")&amp;"】"))</f>
        <v>【53.32】</v>
      </c>
      <c r="CW6" s="33">
        <f>IF(CW7="",NA(),CW7)</f>
        <v>79.58</v>
      </c>
      <c r="CX6" s="33">
        <f t="shared" ref="CX6:DF6" si="11">IF(CX7="",NA(),CX7)</f>
        <v>82.1</v>
      </c>
      <c r="CY6" s="33">
        <f t="shared" si="11"/>
        <v>82.22</v>
      </c>
      <c r="CZ6" s="33">
        <f t="shared" si="11"/>
        <v>80.86</v>
      </c>
      <c r="DA6" s="33">
        <f t="shared" si="11"/>
        <v>83.62</v>
      </c>
      <c r="DB6" s="33">
        <f t="shared" si="11"/>
        <v>73.599999999999994</v>
      </c>
      <c r="DC6" s="33">
        <f t="shared" si="11"/>
        <v>73.78</v>
      </c>
      <c r="DD6" s="33">
        <f t="shared" si="11"/>
        <v>72.989999999999995</v>
      </c>
      <c r="DE6" s="33">
        <f t="shared" si="11"/>
        <v>71.97</v>
      </c>
      <c r="DF6" s="33">
        <f t="shared" si="11"/>
        <v>70.59</v>
      </c>
      <c r="DG6" s="32" t="str">
        <f>IF(DG7="","",IF(DG7="-","【-】","【"&amp;SUBSTITUTE(TEXT(DG7,"#,##0.00"),"-","△")&amp;"】"))</f>
        <v>【83.79】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2">
        <f t="shared" si="14"/>
        <v>0</v>
      </c>
      <c r="EJ6" s="33">
        <f t="shared" si="14"/>
        <v>0.08</v>
      </c>
      <c r="EK6" s="33">
        <f t="shared" si="14"/>
        <v>0.06</v>
      </c>
      <c r="EL6" s="33">
        <f t="shared" si="14"/>
        <v>0.04</v>
      </c>
      <c r="EM6" s="33">
        <f t="shared" si="14"/>
        <v>7.0000000000000007E-2</v>
      </c>
      <c r="EN6" s="32" t="str">
        <f>IF(EN7="","",IF(EN7="-","【-】","【"&amp;SUBSTITUTE(TEXT(EN7,"#,##0.00"),"-","△")&amp;"】"))</f>
        <v>【0.03】</v>
      </c>
    </row>
    <row r="7" spans="1:144" s="34" customFormat="1">
      <c r="A7" s="26"/>
      <c r="B7" s="35">
        <v>2014</v>
      </c>
      <c r="C7" s="35">
        <v>235628</v>
      </c>
      <c r="D7" s="35">
        <v>47</v>
      </c>
      <c r="E7" s="35">
        <v>17</v>
      </c>
      <c r="F7" s="35">
        <v>5</v>
      </c>
      <c r="G7" s="35">
        <v>0</v>
      </c>
      <c r="H7" s="35" t="s">
        <v>96</v>
      </c>
      <c r="I7" s="35" t="s">
        <v>97</v>
      </c>
      <c r="J7" s="35" t="s">
        <v>98</v>
      </c>
      <c r="K7" s="35" t="s">
        <v>99</v>
      </c>
      <c r="L7" s="35" t="s">
        <v>100</v>
      </c>
      <c r="M7" s="36" t="s">
        <v>101</v>
      </c>
      <c r="N7" s="36" t="s">
        <v>102</v>
      </c>
      <c r="O7" s="36">
        <v>8.11</v>
      </c>
      <c r="P7" s="36">
        <v>94.47</v>
      </c>
      <c r="Q7" s="36">
        <v>3564</v>
      </c>
      <c r="R7" s="36">
        <v>3642</v>
      </c>
      <c r="S7" s="36">
        <v>123.38</v>
      </c>
      <c r="T7" s="36">
        <v>29.52</v>
      </c>
      <c r="U7" s="36">
        <v>293</v>
      </c>
      <c r="V7" s="36">
        <v>0.37</v>
      </c>
      <c r="W7" s="36">
        <v>791.89</v>
      </c>
      <c r="X7" s="36">
        <v>73.41</v>
      </c>
      <c r="Y7" s="36">
        <v>69.739999999999995</v>
      </c>
      <c r="Z7" s="36">
        <v>73.430000000000007</v>
      </c>
      <c r="AA7" s="36">
        <v>71.91</v>
      </c>
      <c r="AB7" s="36">
        <v>69.72</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0</v>
      </c>
      <c r="BG7" s="36">
        <v>0</v>
      </c>
      <c r="BH7" s="36">
        <v>0</v>
      </c>
      <c r="BI7" s="36">
        <v>0</v>
      </c>
      <c r="BJ7" s="36">
        <v>1316.7</v>
      </c>
      <c r="BK7" s="36">
        <v>1224.75</v>
      </c>
      <c r="BL7" s="36">
        <v>1144.05</v>
      </c>
      <c r="BM7" s="36">
        <v>1117.1099999999999</v>
      </c>
      <c r="BN7" s="36">
        <v>1161.05</v>
      </c>
      <c r="BO7" s="36">
        <v>992.47</v>
      </c>
      <c r="BP7" s="36">
        <v>18.420000000000002</v>
      </c>
      <c r="BQ7" s="36">
        <v>28.64</v>
      </c>
      <c r="BR7" s="36">
        <v>38.32</v>
      </c>
      <c r="BS7" s="36">
        <v>26.07</v>
      </c>
      <c r="BT7" s="36">
        <v>36.68</v>
      </c>
      <c r="BU7" s="36">
        <v>43.24</v>
      </c>
      <c r="BV7" s="36">
        <v>42.13</v>
      </c>
      <c r="BW7" s="36">
        <v>42.48</v>
      </c>
      <c r="BX7" s="36">
        <v>41.04</v>
      </c>
      <c r="BY7" s="36">
        <v>41.08</v>
      </c>
      <c r="BZ7" s="36">
        <v>51.49</v>
      </c>
      <c r="CA7" s="36">
        <v>1057.55</v>
      </c>
      <c r="CB7" s="36">
        <v>685.82</v>
      </c>
      <c r="CC7" s="36">
        <v>523.95000000000005</v>
      </c>
      <c r="CD7" s="36">
        <v>753.07</v>
      </c>
      <c r="CE7" s="36">
        <v>556.17999999999995</v>
      </c>
      <c r="CF7" s="36">
        <v>338.76</v>
      </c>
      <c r="CG7" s="36">
        <v>348.41</v>
      </c>
      <c r="CH7" s="36">
        <v>343.8</v>
      </c>
      <c r="CI7" s="36">
        <v>357.08</v>
      </c>
      <c r="CJ7" s="36">
        <v>378.08</v>
      </c>
      <c r="CK7" s="36">
        <v>295.10000000000002</v>
      </c>
      <c r="CL7" s="36">
        <v>50.33</v>
      </c>
      <c r="CM7" s="36">
        <v>46.36</v>
      </c>
      <c r="CN7" s="36">
        <v>46.36</v>
      </c>
      <c r="CO7" s="36">
        <v>43.05</v>
      </c>
      <c r="CP7" s="36">
        <v>35.76</v>
      </c>
      <c r="CQ7" s="36">
        <v>44.65</v>
      </c>
      <c r="CR7" s="36">
        <v>46.85</v>
      </c>
      <c r="CS7" s="36">
        <v>46.06</v>
      </c>
      <c r="CT7" s="36">
        <v>45.95</v>
      </c>
      <c r="CU7" s="36">
        <v>44.69</v>
      </c>
      <c r="CV7" s="36">
        <v>53.32</v>
      </c>
      <c r="CW7" s="36">
        <v>79.58</v>
      </c>
      <c r="CX7" s="36">
        <v>82.1</v>
      </c>
      <c r="CY7" s="36">
        <v>82.22</v>
      </c>
      <c r="CZ7" s="36">
        <v>80.86</v>
      </c>
      <c r="DA7" s="36">
        <v>83.62</v>
      </c>
      <c r="DB7" s="36">
        <v>73.599999999999994</v>
      </c>
      <c r="DC7" s="36">
        <v>73.78</v>
      </c>
      <c r="DD7" s="36">
        <v>72.989999999999995</v>
      </c>
      <c r="DE7" s="36">
        <v>71.97</v>
      </c>
      <c r="DF7" s="36">
        <v>70.59</v>
      </c>
      <c r="DG7" s="36">
        <v>83.79</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v>
      </c>
      <c r="EJ7" s="36">
        <v>0.08</v>
      </c>
      <c r="EK7" s="36">
        <v>0.06</v>
      </c>
      <c r="EL7" s="36">
        <v>0.04</v>
      </c>
      <c r="EM7" s="36">
        <v>7.0000000000000007E-2</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oa</cp:lastModifiedBy>
  <dcterms:created xsi:type="dcterms:W3CDTF">2016-02-03T09:14:53Z</dcterms:created>
  <dcterms:modified xsi:type="dcterms:W3CDTF">2016-02-25T03:00:29Z</dcterms:modified>
</cp:coreProperties>
</file>