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<sst xmlns="http://schemas.openxmlformats.org/spreadsheetml/2006/main" count="220" uniqueCount="107">
  <si>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</si>
  <si>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</si>
  <si>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</si>
  <si>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</si>
  <si>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</si>
  <si>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</si>
  <si>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</si>
  <si>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</si>
  <si>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</si>
  <si>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</si>
  <si>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</si>
  <si>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</si>
  <si>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</si>
  <si>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</si>
  <si>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</si>
  <si>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</si>
  <si>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</si>
  <si>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</si>
  <si>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</si>
  <si>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</si>
  <si>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</si>
  <si>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</si>
  <si>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</si>
  <si>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</si>
  <si>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</si>
  <si>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</si>
  <si>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</si>
  <si>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</si>
  <si>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</si>
  <si>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</si>
  <si>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</si>
  <si>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</si>
  <si>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</si>
  <si>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</si>
  <si>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</si>
  <si>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</si>
  <si>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</si>
  <si>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</si>
  <si>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</si>
  <si>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</si>
  <si>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</si>
  <si>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</si>
  <si>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</si>
  <si>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</si>
  <si>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</si>
  <si>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</si>
  <si>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</si>
  <si>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</si>
  <si>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</si>
  <si>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</si>
  <si>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</si>
  <si>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</si>
  <si>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</si>
  <si>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</si>
  <si>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</si>
  <si>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</si>
  <si>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</si>
  <si>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</si>
  <si>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</si>
  <si>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</si>
  <si>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</si>
  <si>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</si>
  <si>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</si>
  <si>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</si>
  <si>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</si>
  <si>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</si>
  <si>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</si>
  <si>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</si>
  <si>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</si>
  <si>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</si>
  <si>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</si>
  <si>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</si>
  <si>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</si>
  <si>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</si>
  <si>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</si>
  <si>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</si>
  <si>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</si>
  <si>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</si>
  <si>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</si>
  <si>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</si>
  <si>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</si>
  <si>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</si>
  <si>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</si>
  <si>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</si>
  <si>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</si>
  <si>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</si>
  <si>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</si>
  <si>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</si>
  <si>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</si>
  <si>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</si>
  <si>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</si>
  <si>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</si>
  <si>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</si>
  <si>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丹羽広域事務組合（事業会計分）</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</si>
  <si>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</si>
  <si>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</si>
  <si>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</si>
  <si>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</si>
  <si>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</si>
  <si>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</si>
  <si>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</si>
  <si>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</si>
  <si>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</si>
  <si>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</si>
  <si>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経常利益が黒字であり経常収支比率は、100％を超えている。平成26年度決算では営業利益が28万円と本業でほとんど利益が出ない状況であった。今後は、企業債を借り入れる計画で、その利息等により経常利益も減少すると思われる。
②累積欠損金比率
　該当なし
③流動比率
　十分な現金があり特に問題ないと思われる。しかし、企業債を今後増やしていく計画であるため、将来の償還、支払利息等、今後の急激な経営悪化に対応が可能であるか注視する必要がある。
④企業債残高対給水収益化率
　今のところ低い比率だが、企業債を今後増やしていく計画であるため将来的に比率が上がっていく。将来の償還、支払利息等、今後の急激な経営悪化に対応が可能であるか注視する必要がある。
⑤料金回収率
　100％を超えており今のところはある程度健全といえる。今後は、費用の増加、有収水量の減少から徐々に数値は悪化すると思われる。
⑥給水原価
　同規模の水道事業体平均に比べ給水原価は低い水準にある。しかし、今後は、費用の増加、有収水量の減少から徐々に数値は悪化すると思われる。
⑦施設利用率
　同規模の水道事業体平均に比べ高い水準にあり、効率的に施設運転されている。
⑧有収率
　平成25年度までは低い水準であったが、平成26年度については大きく改善された。漏水調査等が有効に行われた結果と思われる。また、漏水多発路線の更新も行っておりこちらも有効であったと思われる。しかし、決して高い水準とはいえず、今後も積極的に取組む必要がある。</t>
    <rPh sb="92" eb="94">
      <t>ケイカク</t>
    </rPh>
    <phoneticPr fontId="4"/>
  </si>
  <si>
    <t xml:space="preserve">①有形固定資産減価償却率
②管路経年化率
③管路更新率
　１９６０年～７０年代の高度成長期に整備された管路が多くあり、全ての水道管の約３割弱が法定耐用年数４０年を過ぎた状況となっている。
　近年では、東海、東南海、南海地震の発生が高い確率で懸念されており、病院や広域避難場所等、社会基盤に影響を及ぼす場所への配水管や老朽化した水源施設等の耐震化を優先に更新を進めているが、経年管更新までの財源がないのが現状である。
　更新率を上げるには多額の費用が必要であるが、近年大口需要家を始めとする水道利用者は、省エネ対策や節水などコスト削減に取り組み、一般家庭でも節水機器の普及などにより水需要が伸び悩んでおり、今後においても財源確保が重要な課題である。
</t>
    <phoneticPr fontId="4"/>
  </si>
  <si>
    <t xml:space="preserve">  経営の健全性や効率性については、数値的には比較的良好な状態にあるといえる。これは、経費節減の努力をしてきた結果だが、反面、今まで良好な経営状態を保つために必要な施設改良や設備投資を先送りにしてきた結果ともいえる。
　経年化率や耐震化率は、良い状態ではなく、今後耐震化を含め更新を積極的に行っていく必要があり、その財源確保が重要な課題である。
　今後においても、改善点を洗い出し更なる経費節減に努めなければならないが、経費節減にも限界があり、将来に渡り水道事業を健全に経営していくため、適正な料金設定にしなければならない状況である。</t>
    <rPh sb="222" eb="224">
      <t>ショウライ</t>
    </rPh>
    <rPh sb="225" eb="226">
      <t>ワタ</t>
    </rPh>
    <rPh sb="227" eb="229">
      <t>スイドウ</t>
    </rPh>
    <rPh sb="229" eb="231">
      <t>ジギョウ</t>
    </rPh>
    <rPh sb="232" eb="234">
      <t>ケンゼン</t>
    </rPh>
    <rPh sb="235" eb="237">
      <t>ケイエイ</t>
    </rPh>
    <rPh sb="244" eb="245">
      <t>テキ</t>
    </rPh>
    <rPh sb="245" eb="246">
      <t>セイ</t>
    </rPh>
    <rPh sb="247" eb="249">
      <t>リョウキン</t>
    </rPh>
    <rPh sb="249" eb="251">
      <t>セッテイ</t>
    </rPh>
    <rPh sb="261" eb="26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</si>
</sst>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0.93</c:v>
                </c:pt>
                <c:pt idx="1">
                  <c:v>0.6</c:v>
                </c:pt>
                <c:pt idx="2">
                  <c:v>1.86</c:v>
                </c:pt>
                <c:pt idx="3">
                  <c:v>1.9</c:v>
                </c:pt>
                <c:pt idx="4">
                  <c:v>0.94</c:v>
                </c:pt>
              </c:numCache>
            </c:numRef>
          </c:val>
        </c:ser>
        <c:dLbls>
          <c:showLegendKey val="0"/>
          <c:showVal val="0"/>
          <c:showCatName val="0"/>
          <c:showSerName val="0"/>
          <c:showPercent val="0"/>
          <c:showBubbleSize val="0"/>
        </c:dLbls>
        <c:gapWidth val="150"/>
        <c:axId val="23160320"/>
        <c:axId val="2332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23160320"/>
        <c:axId val="23329408"/>
      </c:lineChart>
      <c:dateAx>
        <c:axId val="23160320"/>
        <c:scaling>
          <c:orientation val="minMax"/>
        </c:scaling>
        <c:delete val="1"/>
        <c:axPos val="b"/>
        <c:numFmt formatCode="ge" sourceLinked="1"/>
        <c:majorTickMark val="none"/>
        <c:minorTickMark val="none"/>
        <c:tickLblPos val="none"/>
        <c:crossAx val="23329408"/>
        <c:crosses val="autoZero"/>
        <c:auto val="1"/>
        <c:lblOffset val="100"/>
        <c:baseTimeUnit val="years"/>
      </c:dateAx>
      <c:valAx>
        <c:axId val="2332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108.38</c:v>
                </c:pt>
                <c:pt idx="1">
                  <c:v>106.19</c:v>
                </c:pt>
                <c:pt idx="2">
                  <c:v>107.52</c:v>
                </c:pt>
                <c:pt idx="3">
                  <c:v>106.61</c:v>
                </c:pt>
                <c:pt idx="4">
                  <c:v>109.08</c:v>
                </c:pt>
              </c:numCache>
            </c:numRef>
          </c:val>
        </c:ser>
        <c:dLbls>
          <c:showLegendKey val="0"/>
          <c:showVal val="0"/>
          <c:showCatName val="0"/>
          <c:showSerName val="0"/>
          <c:showPercent val="0"/>
          <c:showBubbleSize val="0"/>
        </c:dLbls>
        <c:gapWidth val="150"/>
        <c:axId val="81640064"/>
        <c:axId val="8165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81640064"/>
        <c:axId val="81654528"/>
      </c:lineChart>
      <c:dateAx>
        <c:axId val="81640064"/>
        <c:scaling>
          <c:orientation val="minMax"/>
        </c:scaling>
        <c:delete val="1"/>
        <c:axPos val="b"/>
        <c:numFmt formatCode="ge" sourceLinked="1"/>
        <c:majorTickMark val="none"/>
        <c:minorTickMark val="none"/>
        <c:tickLblPos val="none"/>
        <c:crossAx val="81654528"/>
        <c:crosses val="autoZero"/>
        <c:auto val="1"/>
        <c:lblOffset val="100"/>
        <c:baseTimeUnit val="years"/>
      </c:dateAx>
      <c:valAx>
        <c:axId val="81654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64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48.06</c:v>
                </c:pt>
                <c:pt idx="1">
                  <c:v>48.65</c:v>
                </c:pt>
                <c:pt idx="2">
                  <c:v>48.54</c:v>
                </c:pt>
                <c:pt idx="3">
                  <c:v>47.8</c:v>
                </c:pt>
                <c:pt idx="4">
                  <c:v>48.49</c:v>
                </c:pt>
              </c:numCache>
            </c:numRef>
          </c:val>
        </c:ser>
        <c:dLbls>
          <c:showLegendKey val="0"/>
          <c:showVal val="0"/>
          <c:showCatName val="0"/>
          <c:showSerName val="0"/>
          <c:showPercent val="0"/>
          <c:showBubbleSize val="0"/>
        </c:dLbls>
        <c:gapWidth val="150"/>
        <c:axId val="82340480"/>
        <c:axId val="824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82340480"/>
        <c:axId val="82424576"/>
      </c:lineChart>
      <c:dateAx>
        <c:axId val="82340480"/>
        <c:scaling>
          <c:orientation val="minMax"/>
        </c:scaling>
        <c:delete val="1"/>
        <c:axPos val="b"/>
        <c:numFmt formatCode="ge" sourceLinked="1"/>
        <c:majorTickMark val="none"/>
        <c:minorTickMark val="none"/>
        <c:tickLblPos val="none"/>
        <c:crossAx val="82424576"/>
        <c:crosses val="autoZero"/>
        <c:auto val="1"/>
        <c:lblOffset val="100"/>
        <c:baseTimeUnit val="years"/>
      </c:dateAx>
      <c:valAx>
        <c:axId val="824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27.19</c:v>
                </c:pt>
                <c:pt idx="1">
                  <c:v>26.42</c:v>
                </c:pt>
                <c:pt idx="2">
                  <c:v>25.01</c:v>
                </c:pt>
                <c:pt idx="3">
                  <c:v>27.78</c:v>
                </c:pt>
                <c:pt idx="4">
                  <c:v>28.48</c:v>
                </c:pt>
              </c:numCache>
            </c:numRef>
          </c:val>
        </c:ser>
        <c:dLbls>
          <c:showLegendKey val="0"/>
          <c:showVal val="0"/>
          <c:showCatName val="0"/>
          <c:showSerName val="0"/>
          <c:showPercent val="0"/>
          <c:showBubbleSize val="0"/>
        </c:dLbls>
        <c:gapWidth val="150"/>
        <c:axId val="82630528"/>
        <c:axId val="8263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82630528"/>
        <c:axId val="82634240"/>
      </c:lineChart>
      <c:dateAx>
        <c:axId val="82630528"/>
        <c:scaling>
          <c:orientation val="minMax"/>
        </c:scaling>
        <c:delete val="1"/>
        <c:axPos val="b"/>
        <c:numFmt formatCode="ge" sourceLinked="1"/>
        <c:majorTickMark val="none"/>
        <c:minorTickMark val="none"/>
        <c:tickLblPos val="none"/>
        <c:crossAx val="82634240"/>
        <c:crosses val="autoZero"/>
        <c:auto val="1"/>
        <c:lblOffset val="100"/>
        <c:baseTimeUnit val="years"/>
      </c:dateAx>
      <c:valAx>
        <c:axId val="8263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600000"/>
        <c:axId val="957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95600000"/>
        <c:axId val="95795072"/>
      </c:lineChart>
      <c:dateAx>
        <c:axId val="95600000"/>
        <c:scaling>
          <c:orientation val="minMax"/>
        </c:scaling>
        <c:delete val="1"/>
        <c:axPos val="b"/>
        <c:numFmt formatCode="ge" sourceLinked="1"/>
        <c:majorTickMark val="none"/>
        <c:minorTickMark val="none"/>
        <c:tickLblPos val="none"/>
        <c:crossAx val="95795072"/>
        <c:crosses val="autoZero"/>
        <c:auto val="1"/>
        <c:lblOffset val="100"/>
        <c:baseTimeUnit val="years"/>
      </c:dateAx>
      <c:valAx>
        <c:axId val="95795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6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773.57</c:v>
                </c:pt>
                <c:pt idx="1">
                  <c:v>511.72</c:v>
                </c:pt>
                <c:pt idx="2">
                  <c:v>275.89999999999998</c:v>
                </c:pt>
                <c:pt idx="3">
                  <c:v>537.82000000000005</c:v>
                </c:pt>
                <c:pt idx="4">
                  <c:v>784.62</c:v>
                </c:pt>
              </c:numCache>
            </c:numRef>
          </c:val>
        </c:ser>
        <c:dLbls>
          <c:showLegendKey val="0"/>
          <c:showVal val="0"/>
          <c:showCatName val="0"/>
          <c:showSerName val="0"/>
          <c:showPercent val="0"/>
          <c:showBubbleSize val="0"/>
        </c:dLbls>
        <c:gapWidth val="150"/>
        <c:axId val="106596224"/>
        <c:axId val="15484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06596224"/>
        <c:axId val="154845184"/>
      </c:lineChart>
      <c:dateAx>
        <c:axId val="106596224"/>
        <c:scaling>
          <c:orientation val="minMax"/>
        </c:scaling>
        <c:delete val="1"/>
        <c:axPos val="b"/>
        <c:numFmt formatCode="ge" sourceLinked="1"/>
        <c:majorTickMark val="none"/>
        <c:minorTickMark val="none"/>
        <c:tickLblPos val="none"/>
        <c:crossAx val="154845184"/>
        <c:crosses val="autoZero"/>
        <c:auto val="1"/>
        <c:lblOffset val="100"/>
        <c:baseTimeUnit val="years"/>
      </c:dateAx>
      <c:valAx>
        <c:axId val="154845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5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formatCode="#,##0.00;&quot;△&quot;#,##0.00;&quot;-&quot;">
                  <c:v>0.45</c:v>
                </c:pt>
                <c:pt idx="1">
                  <c:v>0</c:v>
                </c:pt>
                <c:pt idx="2">
                  <c:v>0</c:v>
                </c:pt>
                <c:pt idx="3" formatCode="#,##0.00;&quot;△&quot;#,##0.00;&quot;-&quot;">
                  <c:v>12.39</c:v>
                </c:pt>
                <c:pt idx="4" formatCode="#,##0.00;&quot;△&quot;#,##0.00;&quot;-&quot;">
                  <c:v>22.54</c:v>
                </c:pt>
              </c:numCache>
            </c:numRef>
          </c:val>
        </c:ser>
        <c:dLbls>
          <c:showLegendKey val="0"/>
          <c:showVal val="0"/>
          <c:showCatName val="0"/>
          <c:showSerName val="0"/>
          <c:showPercent val="0"/>
          <c:showBubbleSize val="0"/>
        </c:dLbls>
        <c:gapWidth val="150"/>
        <c:axId val="22204800"/>
        <c:axId val="2220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22204800"/>
        <c:axId val="22206720"/>
      </c:lineChart>
      <c:dateAx>
        <c:axId val="22204800"/>
        <c:scaling>
          <c:orientation val="minMax"/>
        </c:scaling>
        <c:delete val="1"/>
        <c:axPos val="b"/>
        <c:numFmt formatCode="ge" sourceLinked="1"/>
        <c:majorTickMark val="none"/>
        <c:minorTickMark val="none"/>
        <c:tickLblPos val="none"/>
        <c:crossAx val="22206720"/>
        <c:crosses val="autoZero"/>
        <c:auto val="1"/>
        <c:lblOffset val="100"/>
        <c:baseTimeUnit val="years"/>
      </c:dateAx>
      <c:valAx>
        <c:axId val="22206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105.34</c:v>
                </c:pt>
                <c:pt idx="1">
                  <c:v>103.75</c:v>
                </c:pt>
                <c:pt idx="2">
                  <c:v>102.84</c:v>
                </c:pt>
                <c:pt idx="3">
                  <c:v>100.85</c:v>
                </c:pt>
                <c:pt idx="4">
                  <c:v>105.2</c:v>
                </c:pt>
              </c:numCache>
            </c:numRef>
          </c:val>
        </c:ser>
        <c:dLbls>
          <c:showLegendKey val="0"/>
          <c:showVal val="0"/>
          <c:showCatName val="0"/>
          <c:showSerName val="0"/>
          <c:showPercent val="0"/>
          <c:showBubbleSize val="0"/>
        </c:dLbls>
        <c:gapWidth val="150"/>
        <c:axId val="22417408"/>
        <c:axId val="224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22417408"/>
        <c:axId val="22419328"/>
      </c:lineChart>
      <c:dateAx>
        <c:axId val="22417408"/>
        <c:scaling>
          <c:orientation val="minMax"/>
        </c:scaling>
        <c:delete val="1"/>
        <c:axPos val="b"/>
        <c:numFmt formatCode="ge" sourceLinked="1"/>
        <c:majorTickMark val="none"/>
        <c:minorTickMark val="none"/>
        <c:tickLblPos val="none"/>
        <c:crossAx val="22419328"/>
        <c:crosses val="autoZero"/>
        <c:auto val="1"/>
        <c:lblOffset val="100"/>
        <c:baseTimeUnit val="years"/>
      </c:dateAx>
      <c:valAx>
        <c:axId val="224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127.17</c:v>
                </c:pt>
                <c:pt idx="1">
                  <c:v>128.16999999999999</c:v>
                </c:pt>
                <c:pt idx="2">
                  <c:v>129.24</c:v>
                </c:pt>
                <c:pt idx="3">
                  <c:v>131.35</c:v>
                </c:pt>
                <c:pt idx="4">
                  <c:v>125.36</c:v>
                </c:pt>
              </c:numCache>
            </c:numRef>
          </c:val>
        </c:ser>
        <c:dLbls>
          <c:showLegendKey val="0"/>
          <c:showVal val="0"/>
          <c:showCatName val="0"/>
          <c:showSerName val="0"/>
          <c:showPercent val="0"/>
          <c:showBubbleSize val="0"/>
        </c:dLbls>
        <c:gapWidth val="150"/>
        <c:axId val="22437248"/>
        <c:axId val="224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22437248"/>
        <c:axId val="22439424"/>
      </c:lineChart>
      <c:dateAx>
        <c:axId val="22437248"/>
        <c:scaling>
          <c:orientation val="minMax"/>
        </c:scaling>
        <c:delete val="1"/>
        <c:axPos val="b"/>
        <c:numFmt formatCode="ge" sourceLinked="1"/>
        <c:majorTickMark val="none"/>
        <c:minorTickMark val="none"/>
        <c:tickLblPos val="none"/>
        <c:crossAx val="22439424"/>
        <c:crosses val="autoZero"/>
        <c:auto val="1"/>
        <c:lblOffset val="100"/>
        <c:baseTimeUnit val="years"/>
      </c:dateAx>
      <c:valAx>
        <c:axId val="224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69.45</c:v>
                </c:pt>
                <c:pt idx="1">
                  <c:v>68.650000000000006</c:v>
                </c:pt>
                <c:pt idx="2">
                  <c:v>70.040000000000006</c:v>
                </c:pt>
                <c:pt idx="3">
                  <c:v>70.239999999999995</c:v>
                </c:pt>
                <c:pt idx="4">
                  <c:v>65.73</c:v>
                </c:pt>
              </c:numCache>
            </c:numRef>
          </c:val>
        </c:ser>
        <c:dLbls>
          <c:showLegendKey val="0"/>
          <c:showVal val="0"/>
          <c:showCatName val="0"/>
          <c:showSerName val="0"/>
          <c:showPercent val="0"/>
          <c:showBubbleSize val="0"/>
        </c:dLbls>
        <c:gapWidth val="150"/>
        <c:axId val="22449152"/>
        <c:axId val="224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22449152"/>
        <c:axId val="22451328"/>
      </c:lineChart>
      <c:dateAx>
        <c:axId val="22449152"/>
        <c:scaling>
          <c:orientation val="minMax"/>
        </c:scaling>
        <c:delete val="1"/>
        <c:axPos val="b"/>
        <c:numFmt formatCode="ge" sourceLinked="1"/>
        <c:majorTickMark val="none"/>
        <c:minorTickMark val="none"/>
        <c:tickLblPos val="none"/>
        <c:crossAx val="22451328"/>
        <c:crosses val="autoZero"/>
        <c:auto val="1"/>
        <c:lblOffset val="100"/>
        <c:baseTimeUnit val="years"/>
      </c:dateAx>
      <c:valAx>
        <c:axId val="224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90.33</c:v>
                </c:pt>
                <c:pt idx="1">
                  <c:v>89.78</c:v>
                </c:pt>
                <c:pt idx="2">
                  <c:v>88.54</c:v>
                </c:pt>
                <c:pt idx="3">
                  <c:v>88</c:v>
                </c:pt>
                <c:pt idx="4">
                  <c:v>91.1</c:v>
                </c:pt>
              </c:numCache>
            </c:numRef>
          </c:val>
        </c:ser>
        <c:dLbls>
          <c:showLegendKey val="0"/>
          <c:showVal val="0"/>
          <c:showCatName val="0"/>
          <c:showSerName val="0"/>
          <c:showPercent val="0"/>
          <c:showBubbleSize val="0"/>
        </c:dLbls>
        <c:gapWidth val="150"/>
        <c:axId val="22461056"/>
        <c:axId val="2246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22461056"/>
        <c:axId val="22463232"/>
      </c:lineChart>
      <c:dateAx>
        <c:axId val="22461056"/>
        <c:scaling>
          <c:orientation val="minMax"/>
        </c:scaling>
        <c:delete val="1"/>
        <c:axPos val="b"/>
        <c:numFmt formatCode="ge" sourceLinked="1"/>
        <c:majorTickMark val="none"/>
        <c:minorTickMark val="none"/>
        <c:tickLblPos val="none"/>
        <c:crossAx val="22463232"/>
        <c:crosses val="autoZero"/>
        <c:auto val="1"/>
        <c:lblOffset val="100"/>
        <c:baseTimeUnit val="years"/>
      </c:dateAx>
      <c:valAx>
        <c:axId val="2246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丹羽広域事務組合（事業会計分）</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95.22</v>
      </c>
      <c r="K10" s="47"/>
      <c r="L10" s="47"/>
      <c r="M10" s="47"/>
      <c r="N10" s="47"/>
      <c r="O10" s="47"/>
      <c r="P10" s="47"/>
      <c r="Q10" s="47"/>
      <c r="R10" s="47">
        <f>データ!O6</f>
        <v>99.8</v>
      </c>
      <c r="S10" s="47"/>
      <c r="T10" s="47"/>
      <c r="U10" s="47"/>
      <c r="V10" s="47"/>
      <c r="W10" s="47"/>
      <c r="X10" s="47"/>
      <c r="Y10" s="47"/>
      <c r="Z10" s="78">
        <f>データ!P6</f>
        <v>1944</v>
      </c>
      <c r="AA10" s="78"/>
      <c r="AB10" s="78"/>
      <c r="AC10" s="78"/>
      <c r="AD10" s="78"/>
      <c r="AE10" s="78"/>
      <c r="AF10" s="78"/>
      <c r="AG10" s="78"/>
      <c r="AH10" s="2"/>
      <c r="AI10" s="78">
        <f>データ!T6</f>
        <v>57537</v>
      </c>
      <c r="AJ10" s="78"/>
      <c r="AK10" s="78"/>
      <c r="AL10" s="78"/>
      <c r="AM10" s="78"/>
      <c r="AN10" s="78"/>
      <c r="AO10" s="78"/>
      <c r="AP10" s="78"/>
      <c r="AQ10" s="47">
        <f>データ!U6</f>
        <v>24.76</v>
      </c>
      <c r="AR10" s="47"/>
      <c r="AS10" s="47"/>
      <c r="AT10" s="47"/>
      <c r="AU10" s="47"/>
      <c r="AV10" s="47"/>
      <c r="AW10" s="47"/>
      <c r="AX10" s="47"/>
      <c r="AY10" s="47">
        <f>データ!V6</f>
        <v>2323.79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105</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2" t="s">
        <v>106</v>
      </c>
      <c r="BM66" s="83"/>
      <c r="BN66" s="83"/>
      <c r="BO66" s="83"/>
      <c r="BP66" s="83"/>
      <c r="BQ66" s="83"/>
      <c r="BR66" s="83"/>
      <c r="BS66" s="83"/>
      <c r="BT66" s="83"/>
      <c r="BU66" s="83"/>
      <c r="BV66" s="83"/>
      <c r="BW66" s="83"/>
      <c r="BX66" s="83"/>
      <c r="BY66" s="83"/>
      <c r="BZ66" s="8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2"/>
      <c r="BM67" s="83"/>
      <c r="BN67" s="83"/>
      <c r="BO67" s="83"/>
      <c r="BP67" s="83"/>
      <c r="BQ67" s="83"/>
      <c r="BR67" s="83"/>
      <c r="BS67" s="83"/>
      <c r="BT67" s="83"/>
      <c r="BU67" s="83"/>
      <c r="BV67" s="83"/>
      <c r="BW67" s="83"/>
      <c r="BX67" s="83"/>
      <c r="BY67" s="83"/>
      <c r="BZ67" s="8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2"/>
      <c r="BM68" s="83"/>
      <c r="BN68" s="83"/>
      <c r="BO68" s="83"/>
      <c r="BP68" s="83"/>
      <c r="BQ68" s="83"/>
      <c r="BR68" s="83"/>
      <c r="BS68" s="83"/>
      <c r="BT68" s="83"/>
      <c r="BU68" s="83"/>
      <c r="BV68" s="83"/>
      <c r="BW68" s="83"/>
      <c r="BX68" s="83"/>
      <c r="BY68" s="83"/>
      <c r="BZ68" s="8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2"/>
      <c r="BM69" s="83"/>
      <c r="BN69" s="83"/>
      <c r="BO69" s="83"/>
      <c r="BP69" s="83"/>
      <c r="BQ69" s="83"/>
      <c r="BR69" s="83"/>
      <c r="BS69" s="83"/>
      <c r="BT69" s="83"/>
      <c r="BU69" s="83"/>
      <c r="BV69" s="83"/>
      <c r="BW69" s="83"/>
      <c r="BX69" s="83"/>
      <c r="BY69" s="83"/>
      <c r="BZ69" s="8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2"/>
      <c r="BM70" s="83"/>
      <c r="BN70" s="83"/>
      <c r="BO70" s="83"/>
      <c r="BP70" s="83"/>
      <c r="BQ70" s="83"/>
      <c r="BR70" s="83"/>
      <c r="BS70" s="83"/>
      <c r="BT70" s="83"/>
      <c r="BU70" s="83"/>
      <c r="BV70" s="83"/>
      <c r="BW70" s="83"/>
      <c r="BX70" s="83"/>
      <c r="BY70" s="83"/>
      <c r="BZ70" s="8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2"/>
      <c r="BM71" s="83"/>
      <c r="BN71" s="83"/>
      <c r="BO71" s="83"/>
      <c r="BP71" s="83"/>
      <c r="BQ71" s="83"/>
      <c r="BR71" s="83"/>
      <c r="BS71" s="83"/>
      <c r="BT71" s="83"/>
      <c r="BU71" s="83"/>
      <c r="BV71" s="83"/>
      <c r="BW71" s="83"/>
      <c r="BX71" s="83"/>
      <c r="BY71" s="83"/>
      <c r="BZ71" s="8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2"/>
      <c r="BM72" s="83"/>
      <c r="BN72" s="83"/>
      <c r="BO72" s="83"/>
      <c r="BP72" s="83"/>
      <c r="BQ72" s="83"/>
      <c r="BR72" s="83"/>
      <c r="BS72" s="83"/>
      <c r="BT72" s="83"/>
      <c r="BU72" s="83"/>
      <c r="BV72" s="83"/>
      <c r="BW72" s="83"/>
      <c r="BX72" s="83"/>
      <c r="BY72" s="83"/>
      <c r="BZ72" s="8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2"/>
      <c r="BM73" s="83"/>
      <c r="BN73" s="83"/>
      <c r="BO73" s="83"/>
      <c r="BP73" s="83"/>
      <c r="BQ73" s="83"/>
      <c r="BR73" s="83"/>
      <c r="BS73" s="83"/>
      <c r="BT73" s="83"/>
      <c r="BU73" s="83"/>
      <c r="BV73" s="83"/>
      <c r="BW73" s="83"/>
      <c r="BX73" s="83"/>
      <c r="BY73" s="83"/>
      <c r="BZ73" s="8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2"/>
      <c r="BM74" s="83"/>
      <c r="BN74" s="83"/>
      <c r="BO74" s="83"/>
      <c r="BP74" s="83"/>
      <c r="BQ74" s="83"/>
      <c r="BR74" s="83"/>
      <c r="BS74" s="83"/>
      <c r="BT74" s="83"/>
      <c r="BU74" s="83"/>
      <c r="BV74" s="83"/>
      <c r="BW74" s="83"/>
      <c r="BX74" s="83"/>
      <c r="BY74" s="83"/>
      <c r="BZ74" s="8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2"/>
      <c r="BM75" s="83"/>
      <c r="BN75" s="83"/>
      <c r="BO75" s="83"/>
      <c r="BP75" s="83"/>
      <c r="BQ75" s="83"/>
      <c r="BR75" s="83"/>
      <c r="BS75" s="83"/>
      <c r="BT75" s="83"/>
      <c r="BU75" s="83"/>
      <c r="BV75" s="83"/>
      <c r="BW75" s="83"/>
      <c r="BX75" s="83"/>
      <c r="BY75" s="83"/>
      <c r="BZ75" s="8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2"/>
      <c r="BM76" s="83"/>
      <c r="BN76" s="83"/>
      <c r="BO76" s="83"/>
      <c r="BP76" s="83"/>
      <c r="BQ76" s="83"/>
      <c r="BR76" s="83"/>
      <c r="BS76" s="83"/>
      <c r="BT76" s="83"/>
      <c r="BU76" s="83"/>
      <c r="BV76" s="83"/>
      <c r="BW76" s="83"/>
      <c r="BX76" s="83"/>
      <c r="BY76" s="83"/>
      <c r="BZ76" s="8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2"/>
      <c r="BM77" s="83"/>
      <c r="BN77" s="83"/>
      <c r="BO77" s="83"/>
      <c r="BP77" s="83"/>
      <c r="BQ77" s="83"/>
      <c r="BR77" s="83"/>
      <c r="BS77" s="83"/>
      <c r="BT77" s="83"/>
      <c r="BU77" s="83"/>
      <c r="BV77" s="83"/>
      <c r="BW77" s="83"/>
      <c r="BX77" s="83"/>
      <c r="BY77" s="83"/>
      <c r="BZ77" s="8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2"/>
      <c r="BM78" s="83"/>
      <c r="BN78" s="83"/>
      <c r="BO78" s="83"/>
      <c r="BP78" s="83"/>
      <c r="BQ78" s="83"/>
      <c r="BR78" s="83"/>
      <c r="BS78" s="83"/>
      <c r="BT78" s="83"/>
      <c r="BU78" s="83"/>
      <c r="BV78" s="83"/>
      <c r="BW78" s="83"/>
      <c r="BX78" s="83"/>
      <c r="BY78" s="83"/>
      <c r="BZ78" s="84"/>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82"/>
      <c r="BM79" s="83"/>
      <c r="BN79" s="83"/>
      <c r="BO79" s="83"/>
      <c r="BP79" s="83"/>
      <c r="BQ79" s="83"/>
      <c r="BR79" s="83"/>
      <c r="BS79" s="83"/>
      <c r="BT79" s="83"/>
      <c r="BU79" s="83"/>
      <c r="BV79" s="83"/>
      <c r="BW79" s="83"/>
      <c r="BX79" s="83"/>
      <c r="BY79" s="83"/>
      <c r="BZ79" s="84"/>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82"/>
      <c r="BM80" s="83"/>
      <c r="BN80" s="83"/>
      <c r="BO80" s="83"/>
      <c r="BP80" s="83"/>
      <c r="BQ80" s="83"/>
      <c r="BR80" s="83"/>
      <c r="BS80" s="83"/>
      <c r="BT80" s="83"/>
      <c r="BU80" s="83"/>
      <c r="BV80" s="83"/>
      <c r="BW80" s="83"/>
      <c r="BX80" s="83"/>
      <c r="BY80" s="83"/>
      <c r="BZ80" s="84"/>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2"/>
      <c r="BM81" s="83"/>
      <c r="BN81" s="83"/>
      <c r="BO81" s="83"/>
      <c r="BP81" s="83"/>
      <c r="BQ81" s="83"/>
      <c r="BR81" s="83"/>
      <c r="BS81" s="83"/>
      <c r="BT81" s="83"/>
      <c r="BU81" s="83"/>
      <c r="BV81" s="83"/>
      <c r="BW81" s="83"/>
      <c r="BX81" s="83"/>
      <c r="BY81" s="83"/>
      <c r="BZ81" s="84"/>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5"/>
      <c r="BM82" s="86"/>
      <c r="BN82" s="86"/>
      <c r="BO82" s="86"/>
      <c r="BP82" s="86"/>
      <c r="BQ82" s="86"/>
      <c r="BR82" s="86"/>
      <c r="BS82" s="86"/>
      <c r="BT82" s="86"/>
      <c r="BU82" s="86"/>
      <c r="BV82" s="86"/>
      <c r="BW82" s="86"/>
      <c r="BX82" s="86"/>
      <c r="BY82" s="86"/>
      <c r="BZ82" s="87"/>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51</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52</v>
      </c>
      <c r="B4" s="28"/>
      <c r="C4" s="28"/>
      <c r="D4" s="28"/>
      <c r="E4" s="28"/>
      <c r="F4" s="28"/>
      <c r="G4" s="28"/>
      <c r="H4" s="92"/>
      <c r="I4" s="93"/>
      <c r="J4" s="93"/>
      <c r="K4" s="93"/>
      <c r="L4" s="93"/>
      <c r="M4" s="93"/>
      <c r="N4" s="93"/>
      <c r="O4" s="93"/>
      <c r="P4" s="93"/>
      <c r="Q4" s="93"/>
      <c r="R4" s="93"/>
      <c r="S4" s="93"/>
      <c r="T4" s="93"/>
      <c r="U4" s="93"/>
      <c r="V4" s="94"/>
      <c r="W4" s="88" t="s">
        <v>53</v>
      </c>
      <c r="X4" s="88"/>
      <c r="Y4" s="88"/>
      <c r="Z4" s="88"/>
      <c r="AA4" s="88"/>
      <c r="AB4" s="88"/>
      <c r="AC4" s="88"/>
      <c r="AD4" s="88"/>
      <c r="AE4" s="88"/>
      <c r="AF4" s="88"/>
      <c r="AG4" s="88"/>
      <c r="AH4" s="88" t="s">
        <v>54</v>
      </c>
      <c r="AI4" s="88"/>
      <c r="AJ4" s="88"/>
      <c r="AK4" s="88"/>
      <c r="AL4" s="88"/>
      <c r="AM4" s="88"/>
      <c r="AN4" s="88"/>
      <c r="AO4" s="88"/>
      <c r="AP4" s="88"/>
      <c r="AQ4" s="88"/>
      <c r="AR4" s="88"/>
      <c r="AS4" s="88" t="s">
        <v>55</v>
      </c>
      <c r="AT4" s="88"/>
      <c r="AU4" s="88"/>
      <c r="AV4" s="88"/>
      <c r="AW4" s="88"/>
      <c r="AX4" s="88"/>
      <c r="AY4" s="88"/>
      <c r="AZ4" s="88"/>
      <c r="BA4" s="88"/>
      <c r="BB4" s="88"/>
      <c r="BC4" s="88"/>
      <c r="BD4" s="88" t="s">
        <v>56</v>
      </c>
      <c r="BE4" s="88"/>
      <c r="BF4" s="88"/>
      <c r="BG4" s="88"/>
      <c r="BH4" s="88"/>
      <c r="BI4" s="88"/>
      <c r="BJ4" s="88"/>
      <c r="BK4" s="88"/>
      <c r="BL4" s="88"/>
      <c r="BM4" s="88"/>
      <c r="BN4" s="88"/>
      <c r="BO4" s="88" t="s">
        <v>57</v>
      </c>
      <c r="BP4" s="88"/>
      <c r="BQ4" s="88"/>
      <c r="BR4" s="88"/>
      <c r="BS4" s="88"/>
      <c r="BT4" s="88"/>
      <c r="BU4" s="88"/>
      <c r="BV4" s="88"/>
      <c r="BW4" s="88"/>
      <c r="BX4" s="88"/>
      <c r="BY4" s="88"/>
      <c r="BZ4" s="88" t="s">
        <v>58</v>
      </c>
      <c r="CA4" s="88"/>
      <c r="CB4" s="88"/>
      <c r="CC4" s="88"/>
      <c r="CD4" s="88"/>
      <c r="CE4" s="88"/>
      <c r="CF4" s="88"/>
      <c r="CG4" s="88"/>
      <c r="CH4" s="88"/>
      <c r="CI4" s="88"/>
      <c r="CJ4" s="88"/>
      <c r="CK4" s="88" t="s">
        <v>59</v>
      </c>
      <c r="CL4" s="88"/>
      <c r="CM4" s="88"/>
      <c r="CN4" s="88"/>
      <c r="CO4" s="88"/>
      <c r="CP4" s="88"/>
      <c r="CQ4" s="88"/>
      <c r="CR4" s="88"/>
      <c r="CS4" s="88"/>
      <c r="CT4" s="88"/>
      <c r="CU4" s="88"/>
      <c r="CV4" s="88" t="s">
        <v>60</v>
      </c>
      <c r="CW4" s="88"/>
      <c r="CX4" s="88"/>
      <c r="CY4" s="88"/>
      <c r="CZ4" s="88"/>
      <c r="DA4" s="88"/>
      <c r="DB4" s="88"/>
      <c r="DC4" s="88"/>
      <c r="DD4" s="88"/>
      <c r="DE4" s="88"/>
      <c r="DF4" s="88"/>
      <c r="DG4" s="88" t="s">
        <v>61</v>
      </c>
      <c r="DH4" s="88"/>
      <c r="DI4" s="88"/>
      <c r="DJ4" s="88"/>
      <c r="DK4" s="88"/>
      <c r="DL4" s="88"/>
      <c r="DM4" s="88"/>
      <c r="DN4" s="88"/>
      <c r="DO4" s="88"/>
      <c r="DP4" s="88"/>
      <c r="DQ4" s="88"/>
      <c r="DR4" s="88" t="s">
        <v>62</v>
      </c>
      <c r="DS4" s="88"/>
      <c r="DT4" s="88"/>
      <c r="DU4" s="88"/>
      <c r="DV4" s="88"/>
      <c r="DW4" s="88"/>
      <c r="DX4" s="88"/>
      <c r="DY4" s="88"/>
      <c r="DZ4" s="88"/>
      <c r="EA4" s="88"/>
      <c r="EB4" s="88"/>
      <c r="EC4" s="88" t="s">
        <v>63</v>
      </c>
      <c r="ED4" s="88"/>
      <c r="EE4" s="88"/>
      <c r="EF4" s="88"/>
      <c r="EG4" s="88"/>
      <c r="EH4" s="88"/>
      <c r="EI4" s="88"/>
      <c r="EJ4" s="88"/>
      <c r="EK4" s="88"/>
      <c r="EL4" s="88"/>
      <c r="EM4" s="88"/>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238732</v>
      </c>
      <c r="D6" s="31">
        <f t="shared" si="3"/>
        <v>46</v>
      </c>
      <c r="E6" s="31">
        <f t="shared" si="3"/>
        <v>1</v>
      </c>
      <c r="F6" s="31">
        <f t="shared" si="3"/>
        <v>0</v>
      </c>
      <c r="G6" s="31">
        <f t="shared" si="3"/>
        <v>1</v>
      </c>
      <c r="H6" s="31" t="str">
        <f t="shared" si="3"/>
        <v>愛知県　丹羽広域事務組合（事業会計分）</v>
      </c>
      <c r="I6" s="31" t="str">
        <f t="shared" si="3"/>
        <v>法適用</v>
      </c>
      <c r="J6" s="31" t="str">
        <f t="shared" si="3"/>
        <v>水道事業</v>
      </c>
      <c r="K6" s="31" t="str">
        <f t="shared" si="3"/>
        <v>末端給水事業</v>
      </c>
      <c r="L6" s="31" t="str">
        <f t="shared" si="3"/>
        <v>A4</v>
      </c>
      <c r="M6" s="32" t="str">
        <f t="shared" si="3"/>
        <v>-</v>
      </c>
      <c r="N6" s="32">
        <f t="shared" si="3"/>
        <v>95.22</v>
      </c>
      <c r="O6" s="32">
        <f t="shared" si="3"/>
        <v>99.8</v>
      </c>
      <c r="P6" s="32">
        <f t="shared" si="3"/>
        <v>1944</v>
      </c>
      <c r="Q6" s="32" t="str">
        <f t="shared" si="3"/>
        <v>-</v>
      </c>
      <c r="R6" s="32" t="str">
        <f t="shared" si="3"/>
        <v>-</v>
      </c>
      <c r="S6" s="32" t="str">
        <f t="shared" si="3"/>
        <v>-</v>
      </c>
      <c r="T6" s="32">
        <f t="shared" si="3"/>
        <v>57537</v>
      </c>
      <c r="U6" s="32">
        <f t="shared" si="3"/>
        <v>24.76</v>
      </c>
      <c r="V6" s="32">
        <f t="shared" si="3"/>
        <v>2323.79</v>
      </c>
      <c r="W6" s="33">
        <f>IF(W7="",NA(),W7)</f>
        <v>108.38</v>
      </c>
      <c r="X6" s="33">
        <f t="shared" ref="X6:AF6" si="4">IF(X7="",NA(),X7)</f>
        <v>106.19</v>
      </c>
      <c r="Y6" s="33">
        <f t="shared" si="4"/>
        <v>107.52</v>
      </c>
      <c r="Z6" s="33">
        <f t="shared" si="4"/>
        <v>106.61</v>
      </c>
      <c r="AA6" s="33">
        <f t="shared" si="4"/>
        <v>109.08</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773.57</v>
      </c>
      <c r="AT6" s="33">
        <f t="shared" ref="AT6:BB6" si="6">IF(AT7="",NA(),AT7)</f>
        <v>511.72</v>
      </c>
      <c r="AU6" s="33">
        <f t="shared" si="6"/>
        <v>275.89999999999998</v>
      </c>
      <c r="AV6" s="33">
        <f t="shared" si="6"/>
        <v>537.82000000000005</v>
      </c>
      <c r="AW6" s="33">
        <f t="shared" si="6"/>
        <v>784.62</v>
      </c>
      <c r="AX6" s="33">
        <f t="shared" si="6"/>
        <v>699.11</v>
      </c>
      <c r="AY6" s="33">
        <f t="shared" si="6"/>
        <v>695.41</v>
      </c>
      <c r="AZ6" s="33">
        <f t="shared" si="6"/>
        <v>701</v>
      </c>
      <c r="BA6" s="33">
        <f t="shared" si="6"/>
        <v>739.59</v>
      </c>
      <c r="BB6" s="33">
        <f t="shared" si="6"/>
        <v>335.95</v>
      </c>
      <c r="BC6" s="32" t="str">
        <f>IF(BC7="","",IF(BC7="-","【-】","【"&amp;SUBSTITUTE(TEXT(BC7,"#,##0.00"),"-","△")&amp;"】"))</f>
        <v>【264.16】</v>
      </c>
      <c r="BD6" s="33">
        <f>IF(BD7="",NA(),BD7)</f>
        <v>0.45</v>
      </c>
      <c r="BE6" s="32">
        <f t="shared" ref="BE6:BM6" si="7">IF(BE7="",NA(),BE7)</f>
        <v>0</v>
      </c>
      <c r="BF6" s="32">
        <f t="shared" si="7"/>
        <v>0</v>
      </c>
      <c r="BG6" s="33">
        <f t="shared" si="7"/>
        <v>12.39</v>
      </c>
      <c r="BH6" s="33">
        <f t="shared" si="7"/>
        <v>22.54</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105.34</v>
      </c>
      <c r="BP6" s="33">
        <f t="shared" ref="BP6:BX6" si="8">IF(BP7="",NA(),BP7)</f>
        <v>103.75</v>
      </c>
      <c r="BQ6" s="33">
        <f t="shared" si="8"/>
        <v>102.84</v>
      </c>
      <c r="BR6" s="33">
        <f t="shared" si="8"/>
        <v>100.85</v>
      </c>
      <c r="BS6" s="33">
        <f t="shared" si="8"/>
        <v>105.2</v>
      </c>
      <c r="BT6" s="33">
        <f t="shared" si="8"/>
        <v>101.27</v>
      </c>
      <c r="BU6" s="33">
        <f t="shared" si="8"/>
        <v>99.61</v>
      </c>
      <c r="BV6" s="33">
        <f t="shared" si="8"/>
        <v>100.27</v>
      </c>
      <c r="BW6" s="33">
        <f t="shared" si="8"/>
        <v>99.46</v>
      </c>
      <c r="BX6" s="33">
        <f t="shared" si="8"/>
        <v>105.21</v>
      </c>
      <c r="BY6" s="32" t="str">
        <f>IF(BY7="","",IF(BY7="-","【-】","【"&amp;SUBSTITUTE(TEXT(BY7,"#,##0.00"),"-","△")&amp;"】"))</f>
        <v>【104.60】</v>
      </c>
      <c r="BZ6" s="33">
        <f>IF(BZ7="",NA(),BZ7)</f>
        <v>127.17</v>
      </c>
      <c r="CA6" s="33">
        <f t="shared" ref="CA6:CI6" si="9">IF(CA7="",NA(),CA7)</f>
        <v>128.16999999999999</v>
      </c>
      <c r="CB6" s="33">
        <f t="shared" si="9"/>
        <v>129.24</v>
      </c>
      <c r="CC6" s="33">
        <f t="shared" si="9"/>
        <v>131.35</v>
      </c>
      <c r="CD6" s="33">
        <f t="shared" si="9"/>
        <v>125.36</v>
      </c>
      <c r="CE6" s="33">
        <f t="shared" si="9"/>
        <v>167.74</v>
      </c>
      <c r="CF6" s="33">
        <f t="shared" si="9"/>
        <v>169.59</v>
      </c>
      <c r="CG6" s="33">
        <f t="shared" si="9"/>
        <v>169.62</v>
      </c>
      <c r="CH6" s="33">
        <f t="shared" si="9"/>
        <v>171.78</v>
      </c>
      <c r="CI6" s="33">
        <f t="shared" si="9"/>
        <v>162.59</v>
      </c>
      <c r="CJ6" s="32" t="str">
        <f>IF(CJ7="","",IF(CJ7="-","【-】","【"&amp;SUBSTITUTE(TEXT(CJ7,"#,##0.00"),"-","△")&amp;"】"))</f>
        <v>【164.21】</v>
      </c>
      <c r="CK6" s="33">
        <f>IF(CK7="",NA(),CK7)</f>
        <v>69.45</v>
      </c>
      <c r="CL6" s="33">
        <f t="shared" ref="CL6:CT6" si="10">IF(CL7="",NA(),CL7)</f>
        <v>68.650000000000006</v>
      </c>
      <c r="CM6" s="33">
        <f t="shared" si="10"/>
        <v>70.040000000000006</v>
      </c>
      <c r="CN6" s="33">
        <f t="shared" si="10"/>
        <v>70.239999999999995</v>
      </c>
      <c r="CO6" s="33">
        <f t="shared" si="10"/>
        <v>65.73</v>
      </c>
      <c r="CP6" s="33">
        <f t="shared" si="10"/>
        <v>60.83</v>
      </c>
      <c r="CQ6" s="33">
        <f t="shared" si="10"/>
        <v>60.04</v>
      </c>
      <c r="CR6" s="33">
        <f t="shared" si="10"/>
        <v>59.88</v>
      </c>
      <c r="CS6" s="33">
        <f t="shared" si="10"/>
        <v>59.68</v>
      </c>
      <c r="CT6" s="33">
        <f t="shared" si="10"/>
        <v>59.17</v>
      </c>
      <c r="CU6" s="32" t="str">
        <f>IF(CU7="","",IF(CU7="-","【-】","【"&amp;SUBSTITUTE(TEXT(CU7,"#,##0.00"),"-","△")&amp;"】"))</f>
        <v>【59.80】</v>
      </c>
      <c r="CV6" s="33">
        <f>IF(CV7="",NA(),CV7)</f>
        <v>90.33</v>
      </c>
      <c r="CW6" s="33">
        <f t="shared" ref="CW6:DE6" si="11">IF(CW7="",NA(),CW7)</f>
        <v>89.78</v>
      </c>
      <c r="CX6" s="33">
        <f t="shared" si="11"/>
        <v>88.54</v>
      </c>
      <c r="CY6" s="33">
        <f t="shared" si="11"/>
        <v>88</v>
      </c>
      <c r="CZ6" s="33">
        <f t="shared" si="11"/>
        <v>91.1</v>
      </c>
      <c r="DA6" s="33">
        <f t="shared" si="11"/>
        <v>87.92</v>
      </c>
      <c r="DB6" s="33">
        <f t="shared" si="11"/>
        <v>87.33</v>
      </c>
      <c r="DC6" s="33">
        <f t="shared" si="11"/>
        <v>87.65</v>
      </c>
      <c r="DD6" s="33">
        <f t="shared" si="11"/>
        <v>87.63</v>
      </c>
      <c r="DE6" s="33">
        <f t="shared" si="11"/>
        <v>87.6</v>
      </c>
      <c r="DF6" s="32" t="str">
        <f>IF(DF7="","",IF(DF7="-","【-】","【"&amp;SUBSTITUTE(TEXT(DF7,"#,##0.00"),"-","△")&amp;"】"))</f>
        <v>【89.78】</v>
      </c>
      <c r="DG6" s="33">
        <f>IF(DG7="",NA(),DG7)</f>
        <v>48.06</v>
      </c>
      <c r="DH6" s="33">
        <f t="shared" ref="DH6:DP6" si="12">IF(DH7="",NA(),DH7)</f>
        <v>48.65</v>
      </c>
      <c r="DI6" s="33">
        <f t="shared" si="12"/>
        <v>48.54</v>
      </c>
      <c r="DJ6" s="33">
        <f t="shared" si="12"/>
        <v>47.8</v>
      </c>
      <c r="DK6" s="33">
        <f t="shared" si="12"/>
        <v>48.49</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27.19</v>
      </c>
      <c r="DS6" s="33">
        <f t="shared" ref="DS6:EA6" si="13">IF(DS7="",NA(),DS7)</f>
        <v>26.42</v>
      </c>
      <c r="DT6" s="33">
        <f t="shared" si="13"/>
        <v>25.01</v>
      </c>
      <c r="DU6" s="33">
        <f t="shared" si="13"/>
        <v>27.78</v>
      </c>
      <c r="DV6" s="33">
        <f t="shared" si="13"/>
        <v>28.48</v>
      </c>
      <c r="DW6" s="33">
        <f t="shared" si="13"/>
        <v>6.92</v>
      </c>
      <c r="DX6" s="33">
        <f t="shared" si="13"/>
        <v>7.67</v>
      </c>
      <c r="DY6" s="33">
        <f t="shared" si="13"/>
        <v>8.4</v>
      </c>
      <c r="DZ6" s="33">
        <f t="shared" si="13"/>
        <v>9.7100000000000009</v>
      </c>
      <c r="EA6" s="33">
        <f t="shared" si="13"/>
        <v>10.71</v>
      </c>
      <c r="EB6" s="32" t="str">
        <f>IF(EB7="","",IF(EB7="-","【-】","【"&amp;SUBSTITUTE(TEXT(EB7,"#,##0.00"),"-","△")&amp;"】"))</f>
        <v>【12.42】</v>
      </c>
      <c r="EC6" s="33">
        <f>IF(EC7="",NA(),EC7)</f>
        <v>0.93</v>
      </c>
      <c r="ED6" s="33">
        <f t="shared" ref="ED6:EL6" si="14">IF(ED7="",NA(),ED7)</f>
        <v>0.6</v>
      </c>
      <c r="EE6" s="33">
        <f t="shared" si="14"/>
        <v>1.86</v>
      </c>
      <c r="EF6" s="33">
        <f t="shared" si="14"/>
        <v>1.9</v>
      </c>
      <c r="EG6" s="33">
        <f t="shared" si="14"/>
        <v>0.94</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238732</v>
      </c>
      <c r="D7" s="35">
        <v>46</v>
      </c>
      <c r="E7" s="35">
        <v>1</v>
      </c>
      <c r="F7" s="35">
        <v>0</v>
      </c>
      <c r="G7" s="35">
        <v>1</v>
      </c>
      <c r="H7" s="35" t="s">
        <v>93</v>
      </c>
      <c r="I7" s="35" t="s">
        <v>94</v>
      </c>
      <c r="J7" s="35" t="s">
        <v>95</v>
      </c>
      <c r="K7" s="35" t="s">
        <v>96</v>
      </c>
      <c r="L7" s="35" t="s">
        <v>97</v>
      </c>
      <c r="M7" s="36" t="s">
        <v>98</v>
      </c>
      <c r="N7" s="36">
        <v>95.22</v>
      </c>
      <c r="O7" s="36">
        <v>99.8</v>
      </c>
      <c r="P7" s="36">
        <v>1944</v>
      </c>
      <c r="Q7" s="36" t="s">
        <v>98</v>
      </c>
      <c r="R7" s="36" t="s">
        <v>98</v>
      </c>
      <c r="S7" s="36" t="s">
        <v>98</v>
      </c>
      <c r="T7" s="36">
        <v>57537</v>
      </c>
      <c r="U7" s="36">
        <v>24.76</v>
      </c>
      <c r="V7" s="36">
        <v>2323.79</v>
      </c>
      <c r="W7" s="36">
        <v>108.38</v>
      </c>
      <c r="X7" s="36">
        <v>106.19</v>
      </c>
      <c r="Y7" s="36">
        <v>107.52</v>
      </c>
      <c r="Z7" s="36">
        <v>106.61</v>
      </c>
      <c r="AA7" s="36">
        <v>109.08</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773.57</v>
      </c>
      <c r="AT7" s="36">
        <v>511.72</v>
      </c>
      <c r="AU7" s="36">
        <v>275.89999999999998</v>
      </c>
      <c r="AV7" s="36">
        <v>537.82000000000005</v>
      </c>
      <c r="AW7" s="36">
        <v>784.62</v>
      </c>
      <c r="AX7" s="36">
        <v>699.11</v>
      </c>
      <c r="AY7" s="36">
        <v>695.41</v>
      </c>
      <c r="AZ7" s="36">
        <v>701</v>
      </c>
      <c r="BA7" s="36">
        <v>739.59</v>
      </c>
      <c r="BB7" s="36">
        <v>335.95</v>
      </c>
      <c r="BC7" s="36">
        <v>264.16000000000003</v>
      </c>
      <c r="BD7" s="36">
        <v>0.45</v>
      </c>
      <c r="BE7" s="36">
        <v>0</v>
      </c>
      <c r="BF7" s="36">
        <v>0</v>
      </c>
      <c r="BG7" s="36">
        <v>12.39</v>
      </c>
      <c r="BH7" s="36">
        <v>22.54</v>
      </c>
      <c r="BI7" s="36">
        <v>339.69</v>
      </c>
      <c r="BJ7" s="36">
        <v>343.45</v>
      </c>
      <c r="BK7" s="36">
        <v>330.99</v>
      </c>
      <c r="BL7" s="36">
        <v>324.08999999999997</v>
      </c>
      <c r="BM7" s="36">
        <v>319.82</v>
      </c>
      <c r="BN7" s="36">
        <v>283.72000000000003</v>
      </c>
      <c r="BO7" s="36">
        <v>105.34</v>
      </c>
      <c r="BP7" s="36">
        <v>103.75</v>
      </c>
      <c r="BQ7" s="36">
        <v>102.84</v>
      </c>
      <c r="BR7" s="36">
        <v>100.85</v>
      </c>
      <c r="BS7" s="36">
        <v>105.2</v>
      </c>
      <c r="BT7" s="36">
        <v>101.27</v>
      </c>
      <c r="BU7" s="36">
        <v>99.61</v>
      </c>
      <c r="BV7" s="36">
        <v>100.27</v>
      </c>
      <c r="BW7" s="36">
        <v>99.46</v>
      </c>
      <c r="BX7" s="36">
        <v>105.21</v>
      </c>
      <c r="BY7" s="36">
        <v>104.6</v>
      </c>
      <c r="BZ7" s="36">
        <v>127.17</v>
      </c>
      <c r="CA7" s="36">
        <v>128.16999999999999</v>
      </c>
      <c r="CB7" s="36">
        <v>129.24</v>
      </c>
      <c r="CC7" s="36">
        <v>131.35</v>
      </c>
      <c r="CD7" s="36">
        <v>125.36</v>
      </c>
      <c r="CE7" s="36">
        <v>167.74</v>
      </c>
      <c r="CF7" s="36">
        <v>169.59</v>
      </c>
      <c r="CG7" s="36">
        <v>169.62</v>
      </c>
      <c r="CH7" s="36">
        <v>171.78</v>
      </c>
      <c r="CI7" s="36">
        <v>162.59</v>
      </c>
      <c r="CJ7" s="36">
        <v>164.21</v>
      </c>
      <c r="CK7" s="36">
        <v>69.45</v>
      </c>
      <c r="CL7" s="36">
        <v>68.650000000000006</v>
      </c>
      <c r="CM7" s="36">
        <v>70.040000000000006</v>
      </c>
      <c r="CN7" s="36">
        <v>70.239999999999995</v>
      </c>
      <c r="CO7" s="36">
        <v>65.73</v>
      </c>
      <c r="CP7" s="36">
        <v>60.83</v>
      </c>
      <c r="CQ7" s="36">
        <v>60.04</v>
      </c>
      <c r="CR7" s="36">
        <v>59.88</v>
      </c>
      <c r="CS7" s="36">
        <v>59.68</v>
      </c>
      <c r="CT7" s="36">
        <v>59.17</v>
      </c>
      <c r="CU7" s="36">
        <v>59.8</v>
      </c>
      <c r="CV7" s="36">
        <v>90.33</v>
      </c>
      <c r="CW7" s="36">
        <v>89.78</v>
      </c>
      <c r="CX7" s="36">
        <v>88.54</v>
      </c>
      <c r="CY7" s="36">
        <v>88</v>
      </c>
      <c r="CZ7" s="36">
        <v>91.1</v>
      </c>
      <c r="DA7" s="36">
        <v>87.92</v>
      </c>
      <c r="DB7" s="36">
        <v>87.33</v>
      </c>
      <c r="DC7" s="36">
        <v>87.65</v>
      </c>
      <c r="DD7" s="36">
        <v>87.63</v>
      </c>
      <c r="DE7" s="36">
        <v>87.6</v>
      </c>
      <c r="DF7" s="36">
        <v>89.78</v>
      </c>
      <c r="DG7" s="36">
        <v>48.06</v>
      </c>
      <c r="DH7" s="36">
        <v>48.65</v>
      </c>
      <c r="DI7" s="36">
        <v>48.54</v>
      </c>
      <c r="DJ7" s="36">
        <v>47.8</v>
      </c>
      <c r="DK7" s="36">
        <v>48.49</v>
      </c>
      <c r="DL7" s="36">
        <v>36.700000000000003</v>
      </c>
      <c r="DM7" s="36">
        <v>37.71</v>
      </c>
      <c r="DN7" s="36">
        <v>38.69</v>
      </c>
      <c r="DO7" s="36">
        <v>39.65</v>
      </c>
      <c r="DP7" s="36">
        <v>45.25</v>
      </c>
      <c r="DQ7" s="36">
        <v>46.31</v>
      </c>
      <c r="DR7" s="36">
        <v>27.19</v>
      </c>
      <c r="DS7" s="36">
        <v>26.42</v>
      </c>
      <c r="DT7" s="36">
        <v>25.01</v>
      </c>
      <c r="DU7" s="36">
        <v>27.78</v>
      </c>
      <c r="DV7" s="36">
        <v>28.48</v>
      </c>
      <c r="DW7" s="36">
        <v>6.92</v>
      </c>
      <c r="DX7" s="36">
        <v>7.67</v>
      </c>
      <c r="DY7" s="36">
        <v>8.4</v>
      </c>
      <c r="DZ7" s="36">
        <v>9.7100000000000009</v>
      </c>
      <c r="EA7" s="36">
        <v>10.71</v>
      </c>
      <c r="EB7" s="36">
        <v>12.42</v>
      </c>
      <c r="EC7" s="36">
        <v>0.93</v>
      </c>
      <c r="ED7" s="36">
        <v>0.6</v>
      </c>
      <c r="EE7" s="36">
        <v>1.86</v>
      </c>
      <c r="EF7" s="36">
        <v>1.9</v>
      </c>
      <c r="EG7" s="36">
        <v>0.94</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dcterms:created xsi:type="dcterms:W3CDTF">2016-02-03T07:22:49Z</dcterms:created>
  <dcterms:modified xsi:type="dcterms:W3CDTF">2016-02-24T06:10:34Z</dcterms:modified>
  <cp:category/>
</cp:coreProperties>
</file>