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5105" yWindow="-15" windowWidth="5400" windowHeight="267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AY8" i="4" s="1"/>
  <c r="R6" i="5"/>
  <c r="Q6" i="5"/>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Q8" i="4"/>
  <c r="AI8" i="4"/>
  <c r="J8" i="4"/>
  <c r="B8" i="4"/>
  <c r="C10" i="5" l="1"/>
  <c r="D10" i="5"/>
  <c r="E10" i="5"/>
  <c r="B10" i="5"/>
</calcChain>
</file>

<file path=xl/sharedStrings.xml><?xml version="1.0" encoding="utf-8"?>
<sst xmlns="http://schemas.openxmlformats.org/spreadsheetml/2006/main" count="220" uniqueCount="107">
  <si>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</si>
  <si>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</si>
  <si>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</si>
  <si>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</si>
  <si>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</si>
  <si>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</si>
  <si>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</si>
  <si>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</si>
  <si>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</si>
  <si>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</si>
  <si>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</si>
  <si>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</si>
  <si>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</si>
  <si>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</si>
  <si>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</si>
  <si>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</si>
  <si>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</si>
  <si>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</si>
  <si>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</si>
  <si>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</si>
  <si>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</si>
  <si>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</si>
  <si>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</si>
  <si>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</si>
  <si>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</si>
  <si>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</si>
  <si>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</si>
  <si>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</si>
  <si>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</si>
  <si>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</si>
  <si>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</si>
  <si>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</si>
  <si>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</si>
  <si>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</si>
  <si>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</si>
  <si>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</si>
  <si>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</si>
  <si>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</si>
  <si>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</si>
  <si>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</si>
  <si>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</si>
  <si>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</si>
  <si>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</si>
  <si>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</si>
  <si>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</si>
  <si>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</si>
  <si>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</si>
  <si>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</si>
  <si>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</si>
  <si>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</si>
  <si>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</si>
  <si>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</si>
  <si>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</si>
  <si>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</si>
  <si>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</si>
  <si>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</si>
  <si>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</si>
  <si>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</si>
  <si>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</si>
  <si>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</si>
  <si>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</si>
  <si>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</si>
  <si>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</si>
  <si>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</si>
  <si>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</si>
  <si>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</si>
  <si>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</si>
  <si>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</si>
  <si>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</si>
  <si>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</si>
  <si>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</si>
  <si>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</si>
  <si>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</si>
  <si>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</si>
  <si>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</si>
  <si>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</si>
  <si>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</si>
  <si>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</si>
  <si>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</si>
  <si>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</si>
  <si>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</si>
  <si>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</si>
  <si>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</si>
  <si>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</si>
  <si>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</si>
  <si>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</si>
  <si>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</si>
  <si>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</si>
  <si>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</si>
  <si>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</si>
  <si>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</si>
  <si>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</si>
  <si>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</si>
  <si>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愛知中部水道企業団</t>
  </si>
  <si>
    <t>法適用</t>
  </si>
  <si>
    <t>水道事業</t>
  </si>
  <si>
    <t>末端給水事業</t>
  </si>
  <si>
    <t>A1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</si>
  <si>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</si>
  <si>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</si>
  <si>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</si>
  <si>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</si>
  <si>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</si>
  <si>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</si>
  <si>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sz val="8"/>
        <color theme="1"/>
        <rFont val="ＭＳ Ｐゴシック"/>
        <family val="3"/>
        <charset val="128"/>
        <scheme val="minor"/>
      </rPr>
      <t>　現状の分析において、財政面の健全性は確保されていると言えますが、節水型社会の定着等により、水道料金収入は減少傾向で推移しており、経営環境は厳しくなることが予想されます。施設の健全性については、現在のままでは将来的に老朽化が進み、安定的な水の供給に支障をきたすおそれがあります。しかし、施設の更新には、莫大な費用がかかることから施設の健全度を上げようとすると、財政の健全度を下げることになりかねません。水道事業は、独立採算制となっており、費用の増大に伴う財源の確保は、水道料金収入や国からの借入金（企業債）に求めざるを得ませんが、安易な料金値上げ、借入れはできません。
　現在、「第1次水道施設整備計画」(H23年度～H32年度)に基づき、重要度、緊急度の高い管路等施設を優先的に整備を行っていますが、この整備計画は、現行料金水準を維持しつつ財政の健全性確保（黒字経営）に重点を置き施設整備を行う計画としています。
　平成33年度以降の次期施設整備計画の策定にあたっては、中長期的な視点に立ち、施設全体の更新需要の把握と人口推計や構成市町の総合計画を基にした、水需要予測等将来見通しの把握を行う予定としています。
　そうした中で、施設の健全性確保に重点を置き、「管路経年化率」「管路更新率」「管路耐震化率」等の指標を参考に更新サイクル、耐震化等の検討と併せ借入金（企業債）の検討、水道料金水準の見直しの検討も行い財政の健全度との均衡を図り、より健全な状態で次世代へ施設を引き継ぐための施設整備計画の策定をめざしていきます。</t>
    </r>
    <r>
      <rPr>
        <sz val="8"/>
        <color theme="1"/>
        <rFont val="HGPｺﾞｼｯｸM"/>
        <family val="3"/>
        <charset val="128"/>
      </rPr>
      <t xml:space="preserve">
</t>
    </r>
    <rPh sb="27" eb="28">
      <t>イ</t>
    </rPh>
    <rPh sb="33" eb="35">
      <t>セッスイ</t>
    </rPh>
    <rPh sb="35" eb="36">
      <t>ガタ</t>
    </rPh>
    <rPh sb="36" eb="38">
      <t>シャカイ</t>
    </rPh>
    <rPh sb="39" eb="41">
      <t>テイチャク</t>
    </rPh>
    <rPh sb="41" eb="42">
      <t>トウ</t>
    </rPh>
    <rPh sb="46" eb="48">
      <t>スイドウ</t>
    </rPh>
    <rPh sb="48" eb="50">
      <t>リョウキン</t>
    </rPh>
    <rPh sb="50" eb="52">
      <t>シュウニュウ</t>
    </rPh>
    <rPh sb="53" eb="55">
      <t>ゲンショウ</t>
    </rPh>
    <rPh sb="55" eb="57">
      <t>ケイコウ</t>
    </rPh>
    <rPh sb="58" eb="60">
      <t>スイイ</t>
    </rPh>
    <rPh sb="65" eb="67">
      <t>ケイエイ</t>
    </rPh>
    <rPh sb="67" eb="69">
      <t>カンキョウ</t>
    </rPh>
    <rPh sb="70" eb="71">
      <t>キビ</t>
    </rPh>
    <rPh sb="78" eb="80">
      <t>ヨソウ</t>
    </rPh>
    <rPh sb="211" eb="212">
      <t>セイ</t>
    </rPh>
    <rPh sb="219" eb="221">
      <t>ヒヨウ</t>
    </rPh>
    <rPh sb="222" eb="224">
      <t>ゾウダイ</t>
    </rPh>
    <rPh sb="225" eb="226">
      <t>トモナ</t>
    </rPh>
    <rPh sb="227" eb="229">
      <t>ザイゲン</t>
    </rPh>
    <rPh sb="230" eb="232">
      <t>カクホ</t>
    </rPh>
    <rPh sb="254" eb="255">
      <t>モト</t>
    </rPh>
    <rPh sb="259" eb="260">
      <t>エ</t>
    </rPh>
    <rPh sb="265" eb="267">
      <t>アンイ</t>
    </rPh>
    <rPh sb="268" eb="270">
      <t>リョウキン</t>
    </rPh>
    <rPh sb="270" eb="272">
      <t>ネア</t>
    </rPh>
    <rPh sb="274" eb="276">
      <t>カリイレ</t>
    </rPh>
    <rPh sb="306" eb="308">
      <t>ネンド</t>
    </rPh>
    <rPh sb="312" eb="314">
      <t>ネンド</t>
    </rPh>
    <rPh sb="371" eb="373">
      <t>ザイセイ</t>
    </rPh>
    <rPh sb="393" eb="395">
      <t>セイビ</t>
    </rPh>
    <rPh sb="396" eb="397">
      <t>オコナ</t>
    </rPh>
    <rPh sb="420" eb="422">
      <t>シセツ</t>
    </rPh>
    <rPh sb="512" eb="513">
      <t>ナカ</t>
    </rPh>
    <rPh sb="568" eb="571">
      <t>タイシンカ</t>
    </rPh>
    <rPh sb="571" eb="572">
      <t>トウ</t>
    </rPh>
    <rPh sb="573" eb="575">
      <t>ケントウ</t>
    </rPh>
    <rPh sb="576" eb="577">
      <t>アワ</t>
    </rPh>
    <rPh sb="642" eb="644">
      <t>シセツ</t>
    </rPh>
    <rPh sb="644" eb="646">
      <t>セイビ</t>
    </rPh>
    <phoneticPr fontId="4"/>
  </si>
  <si>
    <r>
      <rPr>
        <b/>
        <sz val="9"/>
        <color theme="1"/>
        <rFont val="Meiryo UI"/>
        <family val="3"/>
        <charset val="128"/>
      </rPr>
      <t>■経営の健全性</t>
    </r>
    <r>
      <rPr>
        <b/>
        <sz val="9.5"/>
        <color theme="1"/>
        <rFont val="ＭＳ ゴシック"/>
        <family val="3"/>
        <charset val="128"/>
      </rPr>
      <t xml:space="preserve">
</t>
    </r>
    <r>
      <rPr>
        <b/>
        <sz val="8.5"/>
        <color theme="1"/>
        <rFont val="Meiryo UI"/>
        <family val="3"/>
        <charset val="128"/>
      </rPr>
      <t>経営成績（参考指標①経常収支比率②累積欠損金比率）</t>
    </r>
    <r>
      <rPr>
        <sz val="9.5"/>
        <color theme="1"/>
        <rFont val="ＭＳ ゴシック"/>
        <family val="3"/>
        <charset val="128"/>
      </rPr>
      <t xml:space="preserve">
</t>
    </r>
    <r>
      <rPr>
        <sz val="8"/>
        <color theme="1"/>
        <rFont val="ＭＳ Ｐゴシック"/>
        <family val="3"/>
        <charset val="128"/>
        <scheme val="major"/>
      </rPr>
      <t>経常損益は､100％以上(支出よりも収入が上回っており黒字)で推移しています。また､過去からの赤字額の累積である累積欠損金も発生していません。</t>
    </r>
    <r>
      <rPr>
        <sz val="9.5"/>
        <color theme="1"/>
        <rFont val="ＭＳ ゴシック"/>
        <family val="3"/>
        <charset val="128"/>
      </rPr>
      <t xml:space="preserve">
</t>
    </r>
    <r>
      <rPr>
        <b/>
        <sz val="8.5"/>
        <color theme="1"/>
        <rFont val="Meiryo UI"/>
        <family val="3"/>
        <charset val="128"/>
      </rPr>
      <t>支払能力（参考指標③流動比率）</t>
    </r>
    <r>
      <rPr>
        <sz val="9.5"/>
        <color theme="1"/>
        <rFont val="ＭＳ ゴシック"/>
        <family val="3"/>
        <charset val="128"/>
      </rPr>
      <t xml:space="preserve">
</t>
    </r>
    <r>
      <rPr>
        <sz val="8"/>
        <color theme="1"/>
        <rFont val="ＭＳ Ｐゴシック"/>
        <family val="3"/>
        <charset val="128"/>
        <scheme val="minor"/>
      </rPr>
      <t>流動資産の流動負債に対する割合は、平成26年度末で約350％となっており、負債(支払わなければならないお金)に対して3.5倍の資産(支払いに充てることができるお金)を保有しています。</t>
    </r>
    <r>
      <rPr>
        <sz val="9.5"/>
        <color theme="1"/>
        <rFont val="ＭＳ ゴシック"/>
        <family val="3"/>
        <charset val="128"/>
      </rPr>
      <t xml:space="preserve">
</t>
    </r>
    <r>
      <rPr>
        <b/>
        <sz val="8.5"/>
        <color theme="1"/>
        <rFont val="Meiryo UI"/>
        <family val="3"/>
        <charset val="128"/>
      </rPr>
      <t>債務残高（参考指標④企業債残高対給水収益比率）</t>
    </r>
    <r>
      <rPr>
        <sz val="9.5"/>
        <color theme="1"/>
        <rFont val="ＭＳ ゴシック"/>
        <family val="3"/>
        <charset val="128"/>
      </rPr>
      <t xml:space="preserve">
</t>
    </r>
    <r>
      <rPr>
        <sz val="8"/>
        <color theme="1"/>
        <rFont val="ＭＳ Ｐゴシック"/>
        <family val="3"/>
        <charset val="128"/>
        <scheme val="major"/>
      </rPr>
      <t>配水管布設工事等の財源として､借入れたお金(企業債)の残高に対する給水収益(水道料金収入)の割合は、H20年度以降借入れを行っていないため、徐々に減少しており、H26年度末で62％、類似団体平均値283％と比べ約１/5の値となっています。</t>
    </r>
    <r>
      <rPr>
        <sz val="9.5"/>
        <color theme="1"/>
        <rFont val="ＭＳ ゴシック"/>
        <family val="3"/>
        <charset val="128"/>
      </rPr>
      <t xml:space="preserve">
</t>
    </r>
    <r>
      <rPr>
        <b/>
        <sz val="8.5"/>
        <color theme="1"/>
        <rFont val="Meiryo UI"/>
        <family val="3"/>
        <charset val="128"/>
      </rPr>
      <t>料金水準の適切性（参考指標⑤料金回収率）</t>
    </r>
    <r>
      <rPr>
        <sz val="9.5"/>
        <color theme="1"/>
        <rFont val="ＭＳ ゴシック"/>
        <family val="3"/>
        <charset val="128"/>
      </rPr>
      <t xml:space="preserve">
</t>
    </r>
    <r>
      <rPr>
        <sz val="8"/>
        <color theme="1"/>
        <rFont val="ＭＳ Ｐゴシック"/>
        <family val="3"/>
        <charset val="128"/>
        <scheme val="minor"/>
      </rPr>
      <t>給水にかかる費用がどの程度、水道料金収入で賄えているかを表す指標で、100％以上で推移しており、水道料金収入で費用を賄えています。</t>
    </r>
    <r>
      <rPr>
        <sz val="9.5"/>
        <color theme="1"/>
        <rFont val="ＭＳ ゴシック"/>
        <family val="3"/>
        <charset val="128"/>
      </rPr>
      <t xml:space="preserve">
</t>
    </r>
    <r>
      <rPr>
        <b/>
        <sz val="9"/>
        <color theme="1"/>
        <rFont val="Meiryo UI"/>
        <family val="3"/>
        <charset val="128"/>
      </rPr>
      <t>■経営の効率性</t>
    </r>
    <r>
      <rPr>
        <sz val="9.5"/>
        <color theme="1"/>
        <rFont val="ＭＳ ゴシック"/>
        <family val="3"/>
        <charset val="128"/>
      </rPr>
      <t xml:space="preserve">
</t>
    </r>
    <r>
      <rPr>
        <b/>
        <sz val="8.5"/>
        <color theme="1"/>
        <rFont val="Meiryo UI"/>
        <family val="3"/>
        <charset val="128"/>
      </rPr>
      <t>費用の効率性（参考指標⑥給水原価）</t>
    </r>
    <r>
      <rPr>
        <sz val="9.5"/>
        <color theme="1"/>
        <rFont val="ＭＳ ゴシック"/>
        <family val="3"/>
        <charset val="128"/>
      </rPr>
      <t xml:space="preserve">
</t>
    </r>
    <r>
      <rPr>
        <sz val="8"/>
        <color theme="1"/>
        <rFont val="ＭＳ Ｐゴシック"/>
        <family val="3"/>
        <charset val="128"/>
        <scheme val="minor"/>
      </rPr>
      <t>有収水量(水道料金収入の基礎となる水量)1m</t>
    </r>
    <r>
      <rPr>
        <vertAlign val="superscript"/>
        <sz val="8"/>
        <color theme="1"/>
        <rFont val="ＭＳ Ｐゴシック"/>
        <family val="3"/>
        <charset val="128"/>
        <scheme val="minor"/>
      </rPr>
      <t>3</t>
    </r>
    <r>
      <rPr>
        <sz val="8"/>
        <color theme="1"/>
        <rFont val="ＭＳ Ｐゴシック"/>
        <family val="3"/>
        <charset val="128"/>
        <scheme val="minor"/>
      </rPr>
      <t>あたり､どれだけの費用がかかっているかを表す指標で､H25年度まで類似団体平均値を上回っていましたが､H26年度は下回りました｡費用内訳をみると県営水道からの水の購入費､施設の減価償却費で約7割を占めており､固定的な費用割合が高くなっています｡</t>
    </r>
    <r>
      <rPr>
        <sz val="9.5"/>
        <color theme="1"/>
        <rFont val="ＭＳ ゴシック"/>
        <family val="3"/>
        <charset val="128"/>
      </rPr>
      <t xml:space="preserve">
</t>
    </r>
    <r>
      <rPr>
        <b/>
        <sz val="8.5"/>
        <color theme="1"/>
        <rFont val="Meiryo UI"/>
        <family val="3"/>
        <charset val="128"/>
      </rPr>
      <t>施設の効率性（参考指標⑦施設利用率）</t>
    </r>
    <r>
      <rPr>
        <sz val="9.5"/>
        <color theme="1"/>
        <rFont val="ＭＳ ゴシック"/>
        <family val="3"/>
        <charset val="128"/>
      </rPr>
      <t xml:space="preserve">
</t>
    </r>
    <r>
      <rPr>
        <sz val="8"/>
        <color theme="1"/>
        <rFont val="ＭＳ Ｐゴシック"/>
        <family val="3"/>
        <charset val="128"/>
        <scheme val="minor"/>
      </rPr>
      <t>一日配水能力に対する一日平均配水量の割合で､70％台で推移しており、類似団体平均値を上回っています。</t>
    </r>
    <r>
      <rPr>
        <sz val="9.5"/>
        <color theme="1"/>
        <rFont val="ＭＳ ゴシック"/>
        <family val="3"/>
        <charset val="128"/>
      </rPr>
      <t xml:space="preserve">
</t>
    </r>
    <r>
      <rPr>
        <b/>
        <sz val="8.5"/>
        <color theme="1"/>
        <rFont val="Meiryo UI"/>
        <family val="3"/>
        <charset val="128"/>
      </rPr>
      <t>供給した配水量の効率性（参考指標⑧有収率）</t>
    </r>
    <r>
      <rPr>
        <sz val="9.5"/>
        <color theme="1"/>
        <rFont val="ＭＳ ゴシック"/>
        <family val="3"/>
        <charset val="128"/>
      </rPr>
      <t xml:space="preserve">
</t>
    </r>
    <r>
      <rPr>
        <sz val="8"/>
        <color theme="1"/>
        <rFont val="ＭＳ Ｐゴシック"/>
        <family val="3"/>
        <charset val="128"/>
        <scheme val="minor"/>
      </rPr>
      <t>有収水量の総配水量に対する割合で、94％前後で推移しており、類似団体平均値を上回っています。</t>
    </r>
    <r>
      <rPr>
        <sz val="9.5"/>
        <color theme="1"/>
        <rFont val="ＭＳ ゴシック"/>
        <family val="3"/>
        <charset val="128"/>
      </rPr>
      <t xml:space="preserve">
</t>
    </r>
    <r>
      <rPr>
        <b/>
        <sz val="9"/>
        <color theme="1"/>
        <rFont val="Meiryo UI"/>
        <family val="3"/>
        <charset val="128"/>
      </rPr>
      <t xml:space="preserve">★総　括★
</t>
    </r>
    <r>
      <rPr>
        <b/>
        <sz val="8"/>
        <color theme="1"/>
        <rFont val="ＭＳ Ｐゴシック"/>
        <family val="3"/>
        <charset val="128"/>
        <scheme val="minor"/>
      </rPr>
      <t>　</t>
    </r>
    <r>
      <rPr>
        <sz val="8"/>
        <color theme="1"/>
        <rFont val="ＭＳ Ｐゴシック"/>
        <family val="3"/>
        <charset val="128"/>
        <scheme val="minor"/>
      </rPr>
      <t>毎年度黒字が発生しており、資金的にも余裕があり支払能力も高いと言えます。企業債残高は、料金収入割合と比べ小さく、経営を圧迫するような状況にありません。また、給水にかかる費用も料金収入で賄えており、施設利用や配水も効率的に行われています。以上のことから、健全性・効率性とも良好であると言えます。</t>
    </r>
    <rPh sb="1" eb="3">
      <t>ケイエイ</t>
    </rPh>
    <rPh sb="4" eb="7">
      <t>ケンゼンセイ</t>
    </rPh>
    <rPh sb="44" eb="46">
      <t>イジョウ</t>
    </rPh>
    <rPh sb="291" eb="292">
      <t>ネン</t>
    </rPh>
    <rPh sb="292" eb="293">
      <t>ド</t>
    </rPh>
    <rPh sb="293" eb="295">
      <t>イコウ</t>
    </rPh>
    <rPh sb="295" eb="297">
      <t>カリイ</t>
    </rPh>
    <rPh sb="299" eb="300">
      <t>オコナ</t>
    </rPh>
    <rPh sb="308" eb="310">
      <t>ジョジョ</t>
    </rPh>
    <rPh sb="311" eb="313">
      <t>ゲンショウ</t>
    </rPh>
    <rPh sb="329" eb="331">
      <t>ルイジ</t>
    </rPh>
    <rPh sb="393" eb="395">
      <t>スイドウ</t>
    </rPh>
    <rPh sb="395" eb="397">
      <t>リョウキン</t>
    </rPh>
    <rPh sb="397" eb="399">
      <t>シュウニュウ</t>
    </rPh>
    <rPh sb="420" eb="422">
      <t>スイイ</t>
    </rPh>
    <rPh sb="427" eb="429">
      <t>スイドウ</t>
    </rPh>
    <rPh sb="429" eb="431">
      <t>リョウキン</t>
    </rPh>
    <rPh sb="431" eb="433">
      <t>シュウニュウ</t>
    </rPh>
    <rPh sb="446" eb="448">
      <t>ケイエイ</t>
    </rPh>
    <rPh sb="449" eb="452">
      <t>コウリツセイ</t>
    </rPh>
    <rPh sb="523" eb="525">
      <t>ネンド</t>
    </rPh>
    <rPh sb="527" eb="529">
      <t>ルイジ</t>
    </rPh>
    <rPh sb="529" eb="531">
      <t>ダンタイ</t>
    </rPh>
    <rPh sb="533" eb="534">
      <t>チ</t>
    </rPh>
    <rPh sb="548" eb="550">
      <t>ネンド</t>
    </rPh>
    <rPh sb="551" eb="553">
      <t>シタマワ</t>
    </rPh>
    <rPh sb="600" eb="601">
      <t>テキ</t>
    </rPh>
    <rPh sb="603" eb="604">
      <t>ヨウ</t>
    </rPh>
    <rPh sb="670" eb="672">
      <t>ルイジ</t>
    </rPh>
    <rPh sb="672" eb="674">
      <t>ダンタイ</t>
    </rPh>
    <rPh sb="676" eb="677">
      <t>チ</t>
    </rPh>
    <rPh sb="739" eb="741">
      <t>ルイジ</t>
    </rPh>
    <rPh sb="741" eb="743">
      <t>ダンタイ</t>
    </rPh>
    <rPh sb="745" eb="746">
      <t>チ</t>
    </rPh>
    <rPh sb="763" eb="766">
      <t>マイネンド</t>
    </rPh>
    <rPh sb="766" eb="768">
      <t>クロジ</t>
    </rPh>
    <rPh sb="769" eb="771">
      <t>ハッセイ</t>
    </rPh>
    <rPh sb="776" eb="778">
      <t>シキン</t>
    </rPh>
    <rPh sb="778" eb="779">
      <t>テキ</t>
    </rPh>
    <rPh sb="781" eb="783">
      <t>ヨユウ</t>
    </rPh>
    <rPh sb="786" eb="788">
      <t>シハラ</t>
    </rPh>
    <rPh sb="788" eb="790">
      <t>ノウリョク</t>
    </rPh>
    <rPh sb="791" eb="792">
      <t>タカ</t>
    </rPh>
    <rPh sb="794" eb="795">
      <t>イ</t>
    </rPh>
    <rPh sb="799" eb="801">
      <t>キギョウ</t>
    </rPh>
    <rPh sb="801" eb="802">
      <t>サイ</t>
    </rPh>
    <rPh sb="802" eb="804">
      <t>ザンダカ</t>
    </rPh>
    <rPh sb="806" eb="808">
      <t>リョウキン</t>
    </rPh>
    <rPh sb="808" eb="810">
      <t>シュウニュウ</t>
    </rPh>
    <rPh sb="810" eb="812">
      <t>ワリアイ</t>
    </rPh>
    <rPh sb="813" eb="814">
      <t>クラ</t>
    </rPh>
    <rPh sb="815" eb="816">
      <t>チイ</t>
    </rPh>
    <rPh sb="819" eb="821">
      <t>ケイエイ</t>
    </rPh>
    <rPh sb="822" eb="824">
      <t>アッパク</t>
    </rPh>
    <rPh sb="829" eb="831">
      <t>ジョウキョウ</t>
    </rPh>
    <rPh sb="841" eb="843">
      <t>キュウスイ</t>
    </rPh>
    <rPh sb="847" eb="849">
      <t>ヒヨウ</t>
    </rPh>
    <rPh sb="850" eb="852">
      <t>リョウキン</t>
    </rPh>
    <rPh sb="852" eb="854">
      <t>シュウニュウ</t>
    </rPh>
    <rPh sb="855" eb="856">
      <t>マカナ</t>
    </rPh>
    <rPh sb="861" eb="863">
      <t>シセツ</t>
    </rPh>
    <rPh sb="863" eb="865">
      <t>リヨウ</t>
    </rPh>
    <rPh sb="866" eb="868">
      <t>ハイスイ</t>
    </rPh>
    <rPh sb="869" eb="872">
      <t>コウリツテキ</t>
    </rPh>
    <rPh sb="873" eb="874">
      <t>オコナ</t>
    </rPh>
    <rPh sb="881" eb="883">
      <t>イジョウ</t>
    </rPh>
    <rPh sb="904" eb="905">
      <t>イ</t>
    </rPh>
    <phoneticPr fontId="4"/>
  </si>
  <si>
    <r>
      <rPr>
        <b/>
        <sz val="8.5"/>
        <color theme="1"/>
        <rFont val="Meiryo UI"/>
        <family val="3"/>
        <charset val="128"/>
      </rPr>
      <t>施設全体の減価償却の状況
（参考指標①有形固定資産減価償却率）</t>
    </r>
    <r>
      <rPr>
        <sz val="11"/>
        <color theme="1"/>
        <rFont val="ＭＳ ゴシック"/>
        <family val="3"/>
        <charset val="128"/>
      </rPr>
      <t xml:space="preserve">
</t>
    </r>
    <r>
      <rPr>
        <sz val="8"/>
        <color theme="1"/>
        <rFont val="ＭＳ Ｐゴシック"/>
        <family val="3"/>
        <charset val="128"/>
        <scheme val="minor"/>
      </rPr>
      <t>配水池や水道管等の資産の減価償却がどの程度進んでいるかを表す指標で、類似団体平均値を下回っていますが、年々高くなっています。</t>
    </r>
    <r>
      <rPr>
        <sz val="8"/>
        <color theme="1"/>
        <rFont val="HGPｺﾞｼｯｸM"/>
        <family val="3"/>
        <charset val="128"/>
      </rPr>
      <t xml:space="preserve">
</t>
    </r>
    <r>
      <rPr>
        <b/>
        <sz val="8.5"/>
        <color theme="1"/>
        <rFont val="Meiryo UI"/>
        <family val="3"/>
        <charset val="128"/>
      </rPr>
      <t>管路の経年化の状況（参考指標②管路経年化率）</t>
    </r>
    <r>
      <rPr>
        <sz val="8"/>
        <color theme="1"/>
        <rFont val="HGPｺﾞｼｯｸM"/>
        <family val="3"/>
        <charset val="128"/>
      </rPr>
      <t xml:space="preserve">
</t>
    </r>
    <r>
      <rPr>
        <sz val="8"/>
        <color theme="1"/>
        <rFont val="ＭＳ Ｐゴシック"/>
        <family val="3"/>
        <charset val="128"/>
        <scheme val="minor"/>
      </rPr>
      <t>法定耐用年数(40年)を超えた管路延長の割合を表す指標で、類似団体平均値を僅かに上回っています。現在、老朽管の更新(布設替)を計画的に行っていますが､今後、創設期に布設した管が順次、耐用年数を迎えることから、経年化率は高くなる見込みです。</t>
    </r>
    <r>
      <rPr>
        <sz val="8"/>
        <color theme="1"/>
        <rFont val="HGPｺﾞｼｯｸM"/>
        <family val="3"/>
        <charset val="128"/>
      </rPr>
      <t xml:space="preserve">
</t>
    </r>
    <r>
      <rPr>
        <b/>
        <sz val="8.5"/>
        <color theme="1"/>
        <rFont val="Meiryo UI"/>
        <family val="3"/>
        <charset val="128"/>
      </rPr>
      <t>管路の更新投資の実施状況（参考指標③管路更新率）</t>
    </r>
    <r>
      <rPr>
        <sz val="8"/>
        <color theme="1"/>
        <rFont val="HGPｺﾞｼｯｸM"/>
        <family val="3"/>
        <charset val="128"/>
      </rPr>
      <t xml:space="preserve">
</t>
    </r>
    <r>
      <rPr>
        <sz val="8"/>
        <color theme="1"/>
        <rFont val="ＭＳ Ｐゴシック"/>
        <family val="3"/>
        <charset val="128"/>
        <scheme val="minor"/>
      </rPr>
      <t>当該年度に更新した管路延長の割合を表す指標で、類似団体平均値と同程度となっています。現在、老朽管更新の他に、基幹管路の耐震化等に伴う布設工事も行っており、総管路延長も伸びていることから、今後も更新率は横ばい傾向で推移する見込みです。</t>
    </r>
    <r>
      <rPr>
        <sz val="8"/>
        <color theme="1"/>
        <rFont val="HGPｺﾞｼｯｸM"/>
        <family val="3"/>
        <charset val="128"/>
      </rPr>
      <t xml:space="preserve">
</t>
    </r>
    <r>
      <rPr>
        <b/>
        <sz val="9"/>
        <color theme="1"/>
        <rFont val="Meiryo UI"/>
        <family val="3"/>
        <charset val="128"/>
      </rPr>
      <t>★総　括★</t>
    </r>
    <r>
      <rPr>
        <sz val="10"/>
        <color theme="1"/>
        <rFont val="Meiryo UI"/>
        <family val="3"/>
        <charset val="128"/>
      </rPr>
      <t xml:space="preserve">
</t>
    </r>
    <r>
      <rPr>
        <sz val="8"/>
        <color theme="1"/>
        <rFont val="ＭＳ Ｐゴシック"/>
        <family val="3"/>
        <charset val="128"/>
        <scheme val="minor"/>
      </rPr>
      <t>　減価償却率、管路経年化率からみた施設全体の老朽度は、それほど高くはありませんが管路更新率が高くないことから、今後施設の老朽度は上昇する見込みです。法定耐用年数は一応の目安であり、管の埋設状況等により実質的な耐用年数は変動します。そのため、今後は施設全体の更新需要の把握と中長期的な更新計画の策定が必要となります。</t>
    </r>
    <rPh sb="0" eb="2">
      <t>シセツ</t>
    </rPh>
    <rPh sb="2" eb="4">
      <t>ゼンタイ</t>
    </rPh>
    <rPh sb="5" eb="7">
      <t>ゲンカ</t>
    </rPh>
    <rPh sb="7" eb="9">
      <t>ショウキャク</t>
    </rPh>
    <rPh sb="10" eb="12">
      <t>ジョウキョウ</t>
    </rPh>
    <rPh sb="19" eb="21">
      <t>ユウケイ</t>
    </rPh>
    <rPh sb="21" eb="23">
      <t>コテイ</t>
    </rPh>
    <rPh sb="23" eb="25">
      <t>シサン</t>
    </rPh>
    <rPh sb="25" eb="27">
      <t>ゲンカ</t>
    </rPh>
    <rPh sb="27" eb="29">
      <t>ショウキャク</t>
    </rPh>
    <rPh sb="32" eb="35">
      <t>ハイスイチ</t>
    </rPh>
    <rPh sb="36" eb="38">
      <t>スイドウ</t>
    </rPh>
    <rPh sb="38" eb="39">
      <t>カン</t>
    </rPh>
    <rPh sb="39" eb="40">
      <t>トウ</t>
    </rPh>
    <rPh sb="41" eb="43">
      <t>シサン</t>
    </rPh>
    <rPh sb="44" eb="46">
      <t>ゲンカ</t>
    </rPh>
    <rPh sb="46" eb="48">
      <t>ショウキャク</t>
    </rPh>
    <rPh sb="51" eb="53">
      <t>テイド</t>
    </rPh>
    <rPh sb="53" eb="54">
      <t>スス</t>
    </rPh>
    <rPh sb="60" eb="61">
      <t>アラワ</t>
    </rPh>
    <rPh sb="62" eb="64">
      <t>シヒョウ</t>
    </rPh>
    <rPh sb="66" eb="68">
      <t>ルイジ</t>
    </rPh>
    <rPh sb="68" eb="70">
      <t>ダンタイ</t>
    </rPh>
    <rPh sb="70" eb="73">
      <t>ヘイキンチ</t>
    </rPh>
    <rPh sb="74" eb="76">
      <t>シタマワ</t>
    </rPh>
    <rPh sb="83" eb="85">
      <t>ネンネン</t>
    </rPh>
    <rPh sb="85" eb="86">
      <t>タカ</t>
    </rPh>
    <rPh sb="95" eb="97">
      <t>カンロ</t>
    </rPh>
    <rPh sb="98" eb="101">
      <t>ケイネンカ</t>
    </rPh>
    <rPh sb="102" eb="104">
      <t>ジョウキョウ</t>
    </rPh>
    <rPh sb="110" eb="112">
      <t>カンロ</t>
    </rPh>
    <rPh sb="112" eb="115">
      <t>ケイネンカ</t>
    </rPh>
    <rPh sb="118" eb="120">
      <t>ホウテイ</t>
    </rPh>
    <rPh sb="120" eb="122">
      <t>タイヨウ</t>
    </rPh>
    <rPh sb="122" eb="124">
      <t>ネンスウ</t>
    </rPh>
    <rPh sb="127" eb="128">
      <t>ネン</t>
    </rPh>
    <rPh sb="130" eb="131">
      <t>コ</t>
    </rPh>
    <rPh sb="133" eb="135">
      <t>カンロ</t>
    </rPh>
    <rPh sb="135" eb="137">
      <t>エンチョウ</t>
    </rPh>
    <rPh sb="138" eb="140">
      <t>ワリアイ</t>
    </rPh>
    <rPh sb="141" eb="142">
      <t>アラワ</t>
    </rPh>
    <rPh sb="147" eb="149">
      <t>ルイジ</t>
    </rPh>
    <rPh sb="155" eb="156">
      <t>ワズ</t>
    </rPh>
    <rPh sb="158" eb="159">
      <t>ウワ</t>
    </rPh>
    <rPh sb="166" eb="168">
      <t>ゲンザイ</t>
    </rPh>
    <rPh sb="169" eb="171">
      <t>ロウキュウ</t>
    </rPh>
    <rPh sb="171" eb="172">
      <t>カン</t>
    </rPh>
    <rPh sb="173" eb="175">
      <t>コウシン</t>
    </rPh>
    <rPh sb="176" eb="178">
      <t>フセツ</t>
    </rPh>
    <rPh sb="178" eb="179">
      <t>ガ</t>
    </rPh>
    <rPh sb="181" eb="183">
      <t>ケイカク</t>
    </rPh>
    <rPh sb="183" eb="184">
      <t>テキ</t>
    </rPh>
    <rPh sb="185" eb="186">
      <t>オコナ</t>
    </rPh>
    <rPh sb="193" eb="195">
      <t>コンゴ</t>
    </rPh>
    <rPh sb="196" eb="198">
      <t>ソウセツ</t>
    </rPh>
    <rPh sb="198" eb="199">
      <t>キ</t>
    </rPh>
    <rPh sb="200" eb="202">
      <t>フセツ</t>
    </rPh>
    <rPh sb="204" eb="205">
      <t>カン</t>
    </rPh>
    <rPh sb="206" eb="208">
      <t>ジュンジ</t>
    </rPh>
    <rPh sb="209" eb="211">
      <t>タイヨウ</t>
    </rPh>
    <rPh sb="211" eb="213">
      <t>ネンスウ</t>
    </rPh>
    <rPh sb="214" eb="215">
      <t>ムカ</t>
    </rPh>
    <rPh sb="222" eb="225">
      <t>ケイネンカ</t>
    </rPh>
    <rPh sb="225" eb="226">
      <t>リツ</t>
    </rPh>
    <rPh sb="227" eb="228">
      <t>タカ</t>
    </rPh>
    <rPh sb="231" eb="233">
      <t>ミコ</t>
    </rPh>
    <rPh sb="241" eb="243">
      <t>コウシン</t>
    </rPh>
    <rPh sb="243" eb="245">
      <t>トウシ</t>
    </rPh>
    <rPh sb="246" eb="248">
      <t>ジッシ</t>
    </rPh>
    <rPh sb="258" eb="260">
      <t>コウシン</t>
    </rPh>
    <rPh sb="263" eb="265">
      <t>トウガイ</t>
    </rPh>
    <rPh sb="265" eb="267">
      <t>ネンド</t>
    </rPh>
    <rPh sb="268" eb="270">
      <t>コウシン</t>
    </rPh>
    <rPh sb="272" eb="274">
      <t>カンロ</t>
    </rPh>
    <rPh sb="274" eb="276">
      <t>エンチョウ</t>
    </rPh>
    <rPh sb="277" eb="279">
      <t>ワリアイ</t>
    </rPh>
    <rPh sb="280" eb="281">
      <t>アラワ</t>
    </rPh>
    <rPh sb="282" eb="284">
      <t>シヒョウ</t>
    </rPh>
    <rPh sb="286" eb="288">
      <t>ルイジ</t>
    </rPh>
    <rPh sb="288" eb="290">
      <t>ダンタイ</t>
    </rPh>
    <rPh sb="290" eb="293">
      <t>ヘイキンチ</t>
    </rPh>
    <rPh sb="294" eb="297">
      <t>ドウテイド</t>
    </rPh>
    <rPh sb="305" eb="307">
      <t>ゲンザイ</t>
    </rPh>
    <rPh sb="308" eb="310">
      <t>ロウキュウ</t>
    </rPh>
    <rPh sb="310" eb="311">
      <t>カン</t>
    </rPh>
    <rPh sb="311" eb="313">
      <t>コウシン</t>
    </rPh>
    <rPh sb="314" eb="315">
      <t>ホカ</t>
    </rPh>
    <rPh sb="317" eb="319">
      <t>キカン</t>
    </rPh>
    <rPh sb="319" eb="321">
      <t>カンロ</t>
    </rPh>
    <rPh sb="322" eb="325">
      <t>タイシンカ</t>
    </rPh>
    <rPh sb="325" eb="326">
      <t>トウ</t>
    </rPh>
    <rPh sb="327" eb="328">
      <t>トモナ</t>
    </rPh>
    <rPh sb="329" eb="331">
      <t>フセツ</t>
    </rPh>
    <rPh sb="331" eb="333">
      <t>コウジ</t>
    </rPh>
    <rPh sb="334" eb="335">
      <t>オコナ</t>
    </rPh>
    <rPh sb="340" eb="341">
      <t>ソウ</t>
    </rPh>
    <rPh sb="341" eb="343">
      <t>カンロ</t>
    </rPh>
    <rPh sb="343" eb="345">
      <t>エンチョウ</t>
    </rPh>
    <rPh sb="346" eb="347">
      <t>ノ</t>
    </rPh>
    <rPh sb="356" eb="358">
      <t>コンゴ</t>
    </rPh>
    <rPh sb="359" eb="361">
      <t>コウシン</t>
    </rPh>
    <rPh sb="361" eb="362">
      <t>リツ</t>
    </rPh>
    <rPh sb="363" eb="364">
      <t>ヨコ</t>
    </rPh>
    <rPh sb="366" eb="368">
      <t>ケイコウ</t>
    </rPh>
    <rPh sb="369" eb="371">
      <t>スイイ</t>
    </rPh>
    <rPh sb="373" eb="375">
      <t>ミコ</t>
    </rPh>
    <rPh sb="387" eb="389">
      <t>ゲンカ</t>
    </rPh>
    <rPh sb="389" eb="391">
      <t>ショウキャク</t>
    </rPh>
    <rPh sb="391" eb="392">
      <t>リツ</t>
    </rPh>
    <rPh sb="393" eb="395">
      <t>カンロ</t>
    </rPh>
    <rPh sb="395" eb="398">
      <t>ケイネンカ</t>
    </rPh>
    <rPh sb="398" eb="399">
      <t>リツ</t>
    </rPh>
    <rPh sb="403" eb="405">
      <t>シセツ</t>
    </rPh>
    <rPh sb="405" eb="407">
      <t>ゼンタイ</t>
    </rPh>
    <rPh sb="408" eb="410">
      <t>ロウキュウ</t>
    </rPh>
    <rPh sb="410" eb="411">
      <t>ド</t>
    </rPh>
    <rPh sb="417" eb="418">
      <t>タカ</t>
    </rPh>
    <rPh sb="426" eb="428">
      <t>カンロ</t>
    </rPh>
    <rPh sb="428" eb="430">
      <t>コウシン</t>
    </rPh>
    <rPh sb="430" eb="431">
      <t>リツ</t>
    </rPh>
    <rPh sb="432" eb="433">
      <t>タカ</t>
    </rPh>
    <rPh sb="441" eb="443">
      <t>コンゴ</t>
    </rPh>
    <rPh sb="443" eb="445">
      <t>シセツ</t>
    </rPh>
    <rPh sb="446" eb="448">
      <t>ロウキュウ</t>
    </rPh>
    <rPh sb="448" eb="449">
      <t>ド</t>
    </rPh>
    <rPh sb="450" eb="452">
      <t>ジョウショウ</t>
    </rPh>
    <rPh sb="454" eb="456">
      <t>ミコ</t>
    </rPh>
    <rPh sb="460" eb="462">
      <t>ホウテイ</t>
    </rPh>
    <rPh sb="462" eb="464">
      <t>タイヨウ</t>
    </rPh>
    <rPh sb="464" eb="466">
      <t>ネンスウ</t>
    </rPh>
    <rPh sb="467" eb="469">
      <t>イチオウ</t>
    </rPh>
    <rPh sb="470" eb="472">
      <t>メヤス</t>
    </rPh>
    <rPh sb="476" eb="477">
      <t>カン</t>
    </rPh>
    <rPh sb="478" eb="480">
      <t>マイセツ</t>
    </rPh>
    <rPh sb="480" eb="482">
      <t>ジョウキョウ</t>
    </rPh>
    <rPh sb="482" eb="483">
      <t>トウ</t>
    </rPh>
    <rPh sb="486" eb="489">
      <t>ジッシツテキ</t>
    </rPh>
    <rPh sb="490" eb="492">
      <t>タイヨウ</t>
    </rPh>
    <rPh sb="492" eb="494">
      <t>ネンスウ</t>
    </rPh>
    <rPh sb="495" eb="497">
      <t>ヘンドウ</t>
    </rPh>
    <rPh sb="506" eb="508">
      <t>コンゴ</t>
    </rPh>
    <rPh sb="509" eb="511">
      <t>シセツ</t>
    </rPh>
    <rPh sb="511" eb="513">
      <t>ゼンタイ</t>
    </rPh>
    <rPh sb="514" eb="516">
      <t>コウシン</t>
    </rPh>
    <rPh sb="516" eb="518">
      <t>ジュヨウ</t>
    </rPh>
    <rPh sb="519" eb="521">
      <t>ハアク</t>
    </rPh>
    <rPh sb="522" eb="526">
      <t>チュウチョウキテキ</t>
    </rPh>
    <rPh sb="527" eb="529">
      <t>コウシン</t>
    </rPh>
    <rPh sb="529" eb="531">
      <t>ケイカク</t>
    </rPh>
    <rPh sb="532" eb="534">
      <t>サクテイ</t>
    </rPh>
    <rPh sb="535" eb="53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</si>
</sst>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3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9.5"/>
      <color theme="1"/>
      <name val="ＭＳ ゴシック"/>
      <family val="3"/>
      <charset val="128"/>
    </font>
    <font>
      <b/>
      <sz val="9"/>
      <color theme="1"/>
      <name val="Meiryo UI"/>
      <family val="3"/>
      <charset val="128"/>
    </font>
    <font>
      <b/>
      <sz val="9.5"/>
      <color theme="1"/>
      <name val="ＭＳ ゴシック"/>
      <family val="3"/>
      <charset val="128"/>
    </font>
    <font>
      <sz val="8"/>
      <color theme="1"/>
      <name val="HGPｺﾞｼｯｸM"/>
      <family val="3"/>
      <charset val="128"/>
    </font>
    <font>
      <sz val="10"/>
      <color theme="1"/>
      <name val="Meiryo UI"/>
      <family val="3"/>
      <charset val="128"/>
    </font>
    <font>
      <sz val="8"/>
      <color theme="1"/>
      <name val="ＭＳ Ｐゴシック"/>
      <family val="3"/>
      <charset val="128"/>
      <scheme val="major"/>
    </font>
    <font>
      <sz val="8"/>
      <color theme="1"/>
      <name val="ＭＳ Ｐゴシック"/>
      <family val="3"/>
      <charset val="128"/>
      <scheme val="minor"/>
    </font>
    <font>
      <vertAlign val="superscript"/>
      <sz val="8"/>
      <color theme="1"/>
      <name val="ＭＳ Ｐゴシック"/>
      <family val="3"/>
      <charset val="128"/>
      <scheme val="minor"/>
    </font>
    <font>
      <b/>
      <sz val="8"/>
      <color theme="1"/>
      <name val="ＭＳ Ｐゴシック"/>
      <family val="3"/>
      <charset val="128"/>
      <scheme val="minor"/>
    </font>
    <font>
      <b/>
      <sz val="8.5"/>
      <color theme="1"/>
      <name val="Meiryo UI"/>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25" fillId="0" borderId="9"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1.06</c:v>
                </c:pt>
                <c:pt idx="1">
                  <c:v>0.94</c:v>
                </c:pt>
                <c:pt idx="2">
                  <c:v>0.76</c:v>
                </c:pt>
                <c:pt idx="3">
                  <c:v>0.8</c:v>
                </c:pt>
                <c:pt idx="4">
                  <c:v>0.65</c:v>
                </c:pt>
              </c:numCache>
            </c:numRef>
          </c:val>
        </c:ser>
        <c:dLbls>
          <c:showLegendKey val="0"/>
          <c:showVal val="0"/>
          <c:showCatName val="0"/>
          <c:showSerName val="0"/>
          <c:showPercent val="0"/>
          <c:showBubbleSize val="0"/>
        </c:dLbls>
        <c:gapWidth val="150"/>
        <c:axId val="224858496"/>
        <c:axId val="22486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0.72</c:v>
                </c:pt>
                <c:pt idx="1">
                  <c:v>0.8</c:v>
                </c:pt>
                <c:pt idx="2">
                  <c:v>0.74</c:v>
                </c:pt>
                <c:pt idx="3">
                  <c:v>0.76</c:v>
                </c:pt>
                <c:pt idx="4">
                  <c:v>0.69</c:v>
                </c:pt>
              </c:numCache>
            </c:numRef>
          </c:val>
          <c:smooth val="0"/>
        </c:ser>
        <c:dLbls>
          <c:showLegendKey val="0"/>
          <c:showVal val="0"/>
          <c:showCatName val="0"/>
          <c:showSerName val="0"/>
          <c:showPercent val="0"/>
          <c:showBubbleSize val="0"/>
        </c:dLbls>
        <c:marker val="1"/>
        <c:smooth val="0"/>
        <c:axId val="224858496"/>
        <c:axId val="224860416"/>
      </c:lineChart>
      <c:dateAx>
        <c:axId val="224858496"/>
        <c:scaling>
          <c:orientation val="minMax"/>
        </c:scaling>
        <c:delete val="1"/>
        <c:axPos val="b"/>
        <c:numFmt formatCode="ge" sourceLinked="1"/>
        <c:majorTickMark val="none"/>
        <c:minorTickMark val="none"/>
        <c:tickLblPos val="none"/>
        <c:crossAx val="224860416"/>
        <c:crosses val="autoZero"/>
        <c:auto val="1"/>
        <c:lblOffset val="100"/>
        <c:baseTimeUnit val="years"/>
      </c:dateAx>
      <c:valAx>
        <c:axId val="22486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85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73</c:v>
                </c:pt>
                <c:pt idx="1">
                  <c:v>71.849999999999994</c:v>
                </c:pt>
                <c:pt idx="2">
                  <c:v>72.88</c:v>
                </c:pt>
                <c:pt idx="3">
                  <c:v>72.7</c:v>
                </c:pt>
                <c:pt idx="4">
                  <c:v>71.78</c:v>
                </c:pt>
              </c:numCache>
            </c:numRef>
          </c:val>
        </c:ser>
        <c:dLbls>
          <c:showLegendKey val="0"/>
          <c:showVal val="0"/>
          <c:showCatName val="0"/>
          <c:showSerName val="0"/>
          <c:showPercent val="0"/>
          <c:showBubbleSize val="0"/>
        </c:dLbls>
        <c:gapWidth val="150"/>
        <c:axId val="225686272"/>
        <c:axId val="22568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65.510000000000005</c:v>
                </c:pt>
                <c:pt idx="1">
                  <c:v>64.66</c:v>
                </c:pt>
                <c:pt idx="2">
                  <c:v>64.09</c:v>
                </c:pt>
                <c:pt idx="3">
                  <c:v>63.91</c:v>
                </c:pt>
                <c:pt idx="4">
                  <c:v>63.25</c:v>
                </c:pt>
              </c:numCache>
            </c:numRef>
          </c:val>
          <c:smooth val="0"/>
        </c:ser>
        <c:dLbls>
          <c:showLegendKey val="0"/>
          <c:showVal val="0"/>
          <c:showCatName val="0"/>
          <c:showSerName val="0"/>
          <c:showPercent val="0"/>
          <c:showBubbleSize val="0"/>
        </c:dLbls>
        <c:marker val="1"/>
        <c:smooth val="0"/>
        <c:axId val="225686272"/>
        <c:axId val="225688192"/>
      </c:lineChart>
      <c:dateAx>
        <c:axId val="225686272"/>
        <c:scaling>
          <c:orientation val="minMax"/>
        </c:scaling>
        <c:delete val="1"/>
        <c:axPos val="b"/>
        <c:numFmt formatCode="ge" sourceLinked="1"/>
        <c:majorTickMark val="none"/>
        <c:minorTickMark val="none"/>
        <c:tickLblPos val="none"/>
        <c:crossAx val="225688192"/>
        <c:crosses val="autoZero"/>
        <c:auto val="1"/>
        <c:lblOffset val="100"/>
        <c:baseTimeUnit val="years"/>
      </c:dateAx>
      <c:valAx>
        <c:axId val="2256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68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93.65</c:v>
                </c:pt>
                <c:pt idx="1">
                  <c:v>94.16</c:v>
                </c:pt>
                <c:pt idx="2">
                  <c:v>93.81</c:v>
                </c:pt>
                <c:pt idx="3">
                  <c:v>94.06</c:v>
                </c:pt>
                <c:pt idx="4">
                  <c:v>94.23</c:v>
                </c:pt>
              </c:numCache>
            </c:numRef>
          </c:val>
        </c:ser>
        <c:dLbls>
          <c:showLegendKey val="0"/>
          <c:showVal val="0"/>
          <c:showCatName val="0"/>
          <c:showSerName val="0"/>
          <c:showPercent val="0"/>
          <c:showBubbleSize val="0"/>
        </c:dLbls>
        <c:gapWidth val="150"/>
        <c:axId val="225747328"/>
        <c:axId val="22574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91.27</c:v>
                </c:pt>
                <c:pt idx="1">
                  <c:v>90.63</c:v>
                </c:pt>
                <c:pt idx="2">
                  <c:v>91.19</c:v>
                </c:pt>
                <c:pt idx="3">
                  <c:v>91.45</c:v>
                </c:pt>
                <c:pt idx="4">
                  <c:v>91.07</c:v>
                </c:pt>
              </c:numCache>
            </c:numRef>
          </c:val>
          <c:smooth val="0"/>
        </c:ser>
        <c:dLbls>
          <c:showLegendKey val="0"/>
          <c:showVal val="0"/>
          <c:showCatName val="0"/>
          <c:showSerName val="0"/>
          <c:showPercent val="0"/>
          <c:showBubbleSize val="0"/>
        </c:dLbls>
        <c:marker val="1"/>
        <c:smooth val="0"/>
        <c:axId val="225747328"/>
        <c:axId val="225749248"/>
      </c:lineChart>
      <c:dateAx>
        <c:axId val="225747328"/>
        <c:scaling>
          <c:orientation val="minMax"/>
        </c:scaling>
        <c:delete val="1"/>
        <c:axPos val="b"/>
        <c:numFmt formatCode="ge" sourceLinked="1"/>
        <c:majorTickMark val="none"/>
        <c:minorTickMark val="none"/>
        <c:tickLblPos val="none"/>
        <c:crossAx val="225749248"/>
        <c:crosses val="autoZero"/>
        <c:auto val="1"/>
        <c:lblOffset val="100"/>
        <c:baseTimeUnit val="years"/>
      </c:dateAx>
      <c:valAx>
        <c:axId val="22574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74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111.4</c:v>
                </c:pt>
                <c:pt idx="1">
                  <c:v>109.82</c:v>
                </c:pt>
                <c:pt idx="2">
                  <c:v>112.65</c:v>
                </c:pt>
                <c:pt idx="3">
                  <c:v>105.68</c:v>
                </c:pt>
                <c:pt idx="4">
                  <c:v>118.01</c:v>
                </c:pt>
              </c:numCache>
            </c:numRef>
          </c:val>
        </c:ser>
        <c:dLbls>
          <c:showLegendKey val="0"/>
          <c:showVal val="0"/>
          <c:showCatName val="0"/>
          <c:showSerName val="0"/>
          <c:showPercent val="0"/>
          <c:showBubbleSize val="0"/>
        </c:dLbls>
        <c:gapWidth val="150"/>
        <c:axId val="224903168"/>
        <c:axId val="22490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109.92</c:v>
                </c:pt>
                <c:pt idx="1">
                  <c:v>107.75</c:v>
                </c:pt>
                <c:pt idx="2">
                  <c:v>107.94</c:v>
                </c:pt>
                <c:pt idx="3">
                  <c:v>108.98</c:v>
                </c:pt>
                <c:pt idx="4">
                  <c:v>114.44</c:v>
                </c:pt>
              </c:numCache>
            </c:numRef>
          </c:val>
          <c:smooth val="0"/>
        </c:ser>
        <c:dLbls>
          <c:showLegendKey val="0"/>
          <c:showVal val="0"/>
          <c:showCatName val="0"/>
          <c:showSerName val="0"/>
          <c:showPercent val="0"/>
          <c:showBubbleSize val="0"/>
        </c:dLbls>
        <c:marker val="1"/>
        <c:smooth val="0"/>
        <c:axId val="224903168"/>
        <c:axId val="224905088"/>
      </c:lineChart>
      <c:dateAx>
        <c:axId val="224903168"/>
        <c:scaling>
          <c:orientation val="minMax"/>
        </c:scaling>
        <c:delete val="1"/>
        <c:axPos val="b"/>
        <c:numFmt formatCode="ge" sourceLinked="1"/>
        <c:majorTickMark val="none"/>
        <c:minorTickMark val="none"/>
        <c:tickLblPos val="none"/>
        <c:crossAx val="224905088"/>
        <c:crosses val="autoZero"/>
        <c:auto val="1"/>
        <c:lblOffset val="100"/>
        <c:baseTimeUnit val="years"/>
      </c:dateAx>
      <c:valAx>
        <c:axId val="224905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490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40.82</c:v>
                </c:pt>
                <c:pt idx="1">
                  <c:v>40.42</c:v>
                </c:pt>
                <c:pt idx="2">
                  <c:v>40.96</c:v>
                </c:pt>
                <c:pt idx="3">
                  <c:v>41.33</c:v>
                </c:pt>
                <c:pt idx="4">
                  <c:v>43.03</c:v>
                </c:pt>
              </c:numCache>
            </c:numRef>
          </c:val>
        </c:ser>
        <c:dLbls>
          <c:showLegendKey val="0"/>
          <c:showVal val="0"/>
          <c:showCatName val="0"/>
          <c:showSerName val="0"/>
          <c:showPercent val="0"/>
          <c:showBubbleSize val="0"/>
        </c:dLbls>
        <c:gapWidth val="150"/>
        <c:axId val="224931200"/>
        <c:axId val="22497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42.32</c:v>
                </c:pt>
                <c:pt idx="1">
                  <c:v>43.4</c:v>
                </c:pt>
                <c:pt idx="2">
                  <c:v>44.41</c:v>
                </c:pt>
                <c:pt idx="3">
                  <c:v>45.38</c:v>
                </c:pt>
                <c:pt idx="4">
                  <c:v>47.7</c:v>
                </c:pt>
              </c:numCache>
            </c:numRef>
          </c:val>
          <c:smooth val="0"/>
        </c:ser>
        <c:dLbls>
          <c:showLegendKey val="0"/>
          <c:showVal val="0"/>
          <c:showCatName val="0"/>
          <c:showSerName val="0"/>
          <c:showPercent val="0"/>
          <c:showBubbleSize val="0"/>
        </c:dLbls>
        <c:marker val="1"/>
        <c:smooth val="0"/>
        <c:axId val="224931200"/>
        <c:axId val="224974336"/>
      </c:lineChart>
      <c:dateAx>
        <c:axId val="224931200"/>
        <c:scaling>
          <c:orientation val="minMax"/>
        </c:scaling>
        <c:delete val="1"/>
        <c:axPos val="b"/>
        <c:numFmt formatCode="ge" sourceLinked="1"/>
        <c:majorTickMark val="none"/>
        <c:minorTickMark val="none"/>
        <c:tickLblPos val="none"/>
        <c:crossAx val="224974336"/>
        <c:crosses val="autoZero"/>
        <c:auto val="1"/>
        <c:lblOffset val="100"/>
        <c:baseTimeUnit val="years"/>
      </c:dateAx>
      <c:valAx>
        <c:axId val="22497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93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11.28</c:v>
                </c:pt>
                <c:pt idx="1">
                  <c:v>12.24</c:v>
                </c:pt>
                <c:pt idx="2">
                  <c:v>13.86</c:v>
                </c:pt>
                <c:pt idx="3">
                  <c:v>13.27</c:v>
                </c:pt>
                <c:pt idx="4">
                  <c:v>15.04</c:v>
                </c:pt>
              </c:numCache>
            </c:numRef>
          </c:val>
        </c:ser>
        <c:dLbls>
          <c:showLegendKey val="0"/>
          <c:showVal val="0"/>
          <c:showCatName val="0"/>
          <c:showSerName val="0"/>
          <c:showPercent val="0"/>
          <c:showBubbleSize val="0"/>
        </c:dLbls>
        <c:gapWidth val="150"/>
        <c:axId val="224992256"/>
        <c:axId val="22499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10.07</c:v>
                </c:pt>
                <c:pt idx="1">
                  <c:v>10.94</c:v>
                </c:pt>
                <c:pt idx="2">
                  <c:v>12.28</c:v>
                </c:pt>
                <c:pt idx="3">
                  <c:v>13.33</c:v>
                </c:pt>
                <c:pt idx="4">
                  <c:v>14.54</c:v>
                </c:pt>
              </c:numCache>
            </c:numRef>
          </c:val>
          <c:smooth val="0"/>
        </c:ser>
        <c:dLbls>
          <c:showLegendKey val="0"/>
          <c:showVal val="0"/>
          <c:showCatName val="0"/>
          <c:showSerName val="0"/>
          <c:showPercent val="0"/>
          <c:showBubbleSize val="0"/>
        </c:dLbls>
        <c:marker val="1"/>
        <c:smooth val="0"/>
        <c:axId val="224992256"/>
        <c:axId val="224998528"/>
      </c:lineChart>
      <c:dateAx>
        <c:axId val="224992256"/>
        <c:scaling>
          <c:orientation val="minMax"/>
        </c:scaling>
        <c:delete val="1"/>
        <c:axPos val="b"/>
        <c:numFmt formatCode="ge" sourceLinked="1"/>
        <c:majorTickMark val="none"/>
        <c:minorTickMark val="none"/>
        <c:tickLblPos val="none"/>
        <c:crossAx val="224998528"/>
        <c:crosses val="autoZero"/>
        <c:auto val="1"/>
        <c:lblOffset val="100"/>
        <c:baseTimeUnit val="years"/>
      </c:dateAx>
      <c:valAx>
        <c:axId val="22499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99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5045120"/>
        <c:axId val="22505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0.68</c:v>
                </c:pt>
                <c:pt idx="1">
                  <c:v>0.57999999999999996</c:v>
                </c:pt>
                <c:pt idx="2">
                  <c:v>0.45</c:v>
                </c:pt>
                <c:pt idx="3">
                  <c:v>0.34</c:v>
                </c:pt>
                <c:pt idx="4" formatCode="#,##0.00;&quot;△&quot;#,##0.00">
                  <c:v>0</c:v>
                </c:pt>
              </c:numCache>
            </c:numRef>
          </c:val>
          <c:smooth val="0"/>
        </c:ser>
        <c:dLbls>
          <c:showLegendKey val="0"/>
          <c:showVal val="0"/>
          <c:showCatName val="0"/>
          <c:showSerName val="0"/>
          <c:showPercent val="0"/>
          <c:showBubbleSize val="0"/>
        </c:dLbls>
        <c:marker val="1"/>
        <c:smooth val="0"/>
        <c:axId val="225045120"/>
        <c:axId val="225059584"/>
      </c:lineChart>
      <c:dateAx>
        <c:axId val="225045120"/>
        <c:scaling>
          <c:orientation val="minMax"/>
        </c:scaling>
        <c:delete val="1"/>
        <c:axPos val="b"/>
        <c:numFmt formatCode="ge" sourceLinked="1"/>
        <c:majorTickMark val="none"/>
        <c:minorTickMark val="none"/>
        <c:tickLblPos val="none"/>
        <c:crossAx val="225059584"/>
        <c:crosses val="autoZero"/>
        <c:auto val="1"/>
        <c:lblOffset val="100"/>
        <c:baseTimeUnit val="years"/>
      </c:dateAx>
      <c:valAx>
        <c:axId val="225059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504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542.70000000000005</c:v>
                </c:pt>
                <c:pt idx="1">
                  <c:v>554.30999999999995</c:v>
                </c:pt>
                <c:pt idx="2">
                  <c:v>437.5</c:v>
                </c:pt>
                <c:pt idx="3">
                  <c:v>408.71</c:v>
                </c:pt>
                <c:pt idx="4">
                  <c:v>353.65</c:v>
                </c:pt>
              </c:numCache>
            </c:numRef>
          </c:val>
        </c:ser>
        <c:dLbls>
          <c:showLegendKey val="0"/>
          <c:showVal val="0"/>
          <c:showCatName val="0"/>
          <c:showSerName val="0"/>
          <c:showPercent val="0"/>
          <c:showBubbleSize val="0"/>
        </c:dLbls>
        <c:gapWidth val="150"/>
        <c:axId val="225097984"/>
        <c:axId val="22511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485.84</c:v>
                </c:pt>
                <c:pt idx="1">
                  <c:v>487.15</c:v>
                </c:pt>
                <c:pt idx="2">
                  <c:v>475.07</c:v>
                </c:pt>
                <c:pt idx="3">
                  <c:v>473.46</c:v>
                </c:pt>
                <c:pt idx="4">
                  <c:v>240.81</c:v>
                </c:pt>
              </c:numCache>
            </c:numRef>
          </c:val>
          <c:smooth val="0"/>
        </c:ser>
        <c:dLbls>
          <c:showLegendKey val="0"/>
          <c:showVal val="0"/>
          <c:showCatName val="0"/>
          <c:showSerName val="0"/>
          <c:showPercent val="0"/>
          <c:showBubbleSize val="0"/>
        </c:dLbls>
        <c:marker val="1"/>
        <c:smooth val="0"/>
        <c:axId val="225097984"/>
        <c:axId val="225112448"/>
      </c:lineChart>
      <c:dateAx>
        <c:axId val="225097984"/>
        <c:scaling>
          <c:orientation val="minMax"/>
        </c:scaling>
        <c:delete val="1"/>
        <c:axPos val="b"/>
        <c:numFmt formatCode="ge" sourceLinked="1"/>
        <c:majorTickMark val="none"/>
        <c:minorTickMark val="none"/>
        <c:tickLblPos val="none"/>
        <c:crossAx val="225112448"/>
        <c:crosses val="autoZero"/>
        <c:auto val="1"/>
        <c:lblOffset val="100"/>
        <c:baseTimeUnit val="years"/>
      </c:dateAx>
      <c:valAx>
        <c:axId val="225112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509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82.9</c:v>
                </c:pt>
                <c:pt idx="1">
                  <c:v>74.36</c:v>
                </c:pt>
                <c:pt idx="2">
                  <c:v>68.45</c:v>
                </c:pt>
                <c:pt idx="3">
                  <c:v>66.540000000000006</c:v>
                </c:pt>
                <c:pt idx="4">
                  <c:v>62.14</c:v>
                </c:pt>
              </c:numCache>
            </c:numRef>
          </c:val>
        </c:ser>
        <c:dLbls>
          <c:showLegendKey val="0"/>
          <c:showVal val="0"/>
          <c:showCatName val="0"/>
          <c:showSerName val="0"/>
          <c:showPercent val="0"/>
          <c:showBubbleSize val="0"/>
        </c:dLbls>
        <c:gapWidth val="150"/>
        <c:axId val="225322880"/>
        <c:axId val="22534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306.12</c:v>
                </c:pt>
                <c:pt idx="1">
                  <c:v>304.97000000000003</c:v>
                </c:pt>
                <c:pt idx="2">
                  <c:v>296.5</c:v>
                </c:pt>
                <c:pt idx="3">
                  <c:v>285.77</c:v>
                </c:pt>
                <c:pt idx="4">
                  <c:v>283.10000000000002</c:v>
                </c:pt>
              </c:numCache>
            </c:numRef>
          </c:val>
          <c:smooth val="0"/>
        </c:ser>
        <c:dLbls>
          <c:showLegendKey val="0"/>
          <c:showVal val="0"/>
          <c:showCatName val="0"/>
          <c:showSerName val="0"/>
          <c:showPercent val="0"/>
          <c:showBubbleSize val="0"/>
        </c:dLbls>
        <c:marker val="1"/>
        <c:smooth val="0"/>
        <c:axId val="225322880"/>
        <c:axId val="225341440"/>
      </c:lineChart>
      <c:dateAx>
        <c:axId val="225322880"/>
        <c:scaling>
          <c:orientation val="minMax"/>
        </c:scaling>
        <c:delete val="1"/>
        <c:axPos val="b"/>
        <c:numFmt formatCode="ge" sourceLinked="1"/>
        <c:majorTickMark val="none"/>
        <c:minorTickMark val="none"/>
        <c:tickLblPos val="none"/>
        <c:crossAx val="225341440"/>
        <c:crosses val="autoZero"/>
        <c:auto val="1"/>
        <c:lblOffset val="100"/>
        <c:baseTimeUnit val="years"/>
      </c:dateAx>
      <c:valAx>
        <c:axId val="225341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532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107.31</c:v>
                </c:pt>
                <c:pt idx="1">
                  <c:v>105.66</c:v>
                </c:pt>
                <c:pt idx="2">
                  <c:v>107.83</c:v>
                </c:pt>
                <c:pt idx="3">
                  <c:v>101.14</c:v>
                </c:pt>
                <c:pt idx="4">
                  <c:v>116.31</c:v>
                </c:pt>
              </c:numCache>
            </c:numRef>
          </c:val>
        </c:ser>
        <c:dLbls>
          <c:showLegendKey val="0"/>
          <c:showVal val="0"/>
          <c:showCatName val="0"/>
          <c:showSerName val="0"/>
          <c:showPercent val="0"/>
          <c:showBubbleSize val="0"/>
        </c:dLbls>
        <c:gapWidth val="150"/>
        <c:axId val="225400320"/>
        <c:axId val="22540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102.8</c:v>
                </c:pt>
                <c:pt idx="1">
                  <c:v>100.35</c:v>
                </c:pt>
                <c:pt idx="2">
                  <c:v>100.42</c:v>
                </c:pt>
                <c:pt idx="3">
                  <c:v>100.77</c:v>
                </c:pt>
                <c:pt idx="4">
                  <c:v>107.74</c:v>
                </c:pt>
              </c:numCache>
            </c:numRef>
          </c:val>
          <c:smooth val="0"/>
        </c:ser>
        <c:dLbls>
          <c:showLegendKey val="0"/>
          <c:showVal val="0"/>
          <c:showCatName val="0"/>
          <c:showSerName val="0"/>
          <c:showPercent val="0"/>
          <c:showBubbleSize val="0"/>
        </c:dLbls>
        <c:marker val="1"/>
        <c:smooth val="0"/>
        <c:axId val="225400320"/>
        <c:axId val="225402240"/>
      </c:lineChart>
      <c:dateAx>
        <c:axId val="225400320"/>
        <c:scaling>
          <c:orientation val="minMax"/>
        </c:scaling>
        <c:delete val="1"/>
        <c:axPos val="b"/>
        <c:numFmt formatCode="ge" sourceLinked="1"/>
        <c:majorTickMark val="none"/>
        <c:minorTickMark val="none"/>
        <c:tickLblPos val="none"/>
        <c:crossAx val="225402240"/>
        <c:crosses val="autoZero"/>
        <c:auto val="1"/>
        <c:lblOffset val="100"/>
        <c:baseTimeUnit val="years"/>
      </c:dateAx>
      <c:valAx>
        <c:axId val="22540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40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173.94</c:v>
                </c:pt>
                <c:pt idx="1">
                  <c:v>176.84</c:v>
                </c:pt>
                <c:pt idx="2">
                  <c:v>173.75</c:v>
                </c:pt>
                <c:pt idx="3">
                  <c:v>175.83</c:v>
                </c:pt>
                <c:pt idx="4">
                  <c:v>151.11000000000001</c:v>
                </c:pt>
              </c:numCache>
            </c:numRef>
          </c:val>
        </c:ser>
        <c:dLbls>
          <c:showLegendKey val="0"/>
          <c:showVal val="0"/>
          <c:showCatName val="0"/>
          <c:showSerName val="0"/>
          <c:showPercent val="0"/>
          <c:showBubbleSize val="0"/>
        </c:dLbls>
        <c:gapWidth val="150"/>
        <c:axId val="225580160"/>
        <c:axId val="22558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164.81</c:v>
                </c:pt>
                <c:pt idx="1">
                  <c:v>166.95</c:v>
                </c:pt>
                <c:pt idx="2">
                  <c:v>166.61</c:v>
                </c:pt>
                <c:pt idx="3">
                  <c:v>165.74</c:v>
                </c:pt>
                <c:pt idx="4">
                  <c:v>154.33000000000001</c:v>
                </c:pt>
              </c:numCache>
            </c:numRef>
          </c:val>
          <c:smooth val="0"/>
        </c:ser>
        <c:dLbls>
          <c:showLegendKey val="0"/>
          <c:showVal val="0"/>
          <c:showCatName val="0"/>
          <c:showSerName val="0"/>
          <c:showPercent val="0"/>
          <c:showBubbleSize val="0"/>
        </c:dLbls>
        <c:marker val="1"/>
        <c:smooth val="0"/>
        <c:axId val="225580160"/>
        <c:axId val="225582080"/>
      </c:lineChart>
      <c:dateAx>
        <c:axId val="225580160"/>
        <c:scaling>
          <c:orientation val="minMax"/>
        </c:scaling>
        <c:delete val="1"/>
        <c:axPos val="b"/>
        <c:numFmt formatCode="ge" sourceLinked="1"/>
        <c:majorTickMark val="none"/>
        <c:minorTickMark val="none"/>
        <c:tickLblPos val="none"/>
        <c:crossAx val="225582080"/>
        <c:crosses val="autoZero"/>
        <c:auto val="1"/>
        <c:lblOffset val="100"/>
        <c:baseTimeUnit val="years"/>
      </c:dateAx>
      <c:valAx>
        <c:axId val="22558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58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愛知県　愛知中部水道企業団</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x14ac:dyDescent="0.15">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A1</v>
      </c>
      <c r="AA8" s="53"/>
      <c r="AB8" s="53"/>
      <c r="AC8" s="53"/>
      <c r="AD8" s="53"/>
      <c r="AE8" s="53"/>
      <c r="AF8" s="53"/>
      <c r="AG8" s="54"/>
      <c r="AH8" s="3"/>
      <c r="AI8" s="55" t="str">
        <f>データ!Q6</f>
        <v>-</v>
      </c>
      <c r="AJ8" s="56"/>
      <c r="AK8" s="56"/>
      <c r="AL8" s="56"/>
      <c r="AM8" s="56"/>
      <c r="AN8" s="56"/>
      <c r="AO8" s="56"/>
      <c r="AP8" s="57"/>
      <c r="AQ8" s="47" t="str">
        <f>データ!R6</f>
        <v>-</v>
      </c>
      <c r="AR8" s="47"/>
      <c r="AS8" s="47"/>
      <c r="AT8" s="47"/>
      <c r="AU8" s="47"/>
      <c r="AV8" s="47"/>
      <c r="AW8" s="47"/>
      <c r="AX8" s="47"/>
      <c r="AY8" s="47" t="str">
        <f>データ!S6</f>
        <v>-</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x14ac:dyDescent="0.15">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x14ac:dyDescent="0.15">
      <c r="A10" s="2"/>
      <c r="B10" s="47" t="str">
        <f>データ!M6</f>
        <v>-</v>
      </c>
      <c r="C10" s="47"/>
      <c r="D10" s="47"/>
      <c r="E10" s="47"/>
      <c r="F10" s="47"/>
      <c r="G10" s="47"/>
      <c r="H10" s="47"/>
      <c r="I10" s="47"/>
      <c r="J10" s="47">
        <f>データ!N6</f>
        <v>88.16</v>
      </c>
      <c r="K10" s="47"/>
      <c r="L10" s="47"/>
      <c r="M10" s="47"/>
      <c r="N10" s="47"/>
      <c r="O10" s="47"/>
      <c r="P10" s="47"/>
      <c r="Q10" s="47"/>
      <c r="R10" s="47">
        <f>データ!O6</f>
        <v>99.79</v>
      </c>
      <c r="S10" s="47"/>
      <c r="T10" s="47"/>
      <c r="U10" s="47"/>
      <c r="V10" s="47"/>
      <c r="W10" s="47"/>
      <c r="X10" s="47"/>
      <c r="Y10" s="47"/>
      <c r="Z10" s="78">
        <f>データ!P6</f>
        <v>2721</v>
      </c>
      <c r="AA10" s="78"/>
      <c r="AB10" s="78"/>
      <c r="AC10" s="78"/>
      <c r="AD10" s="78"/>
      <c r="AE10" s="78"/>
      <c r="AF10" s="78"/>
      <c r="AG10" s="78"/>
      <c r="AH10" s="2"/>
      <c r="AI10" s="78">
        <f>データ!T6</f>
        <v>312160</v>
      </c>
      <c r="AJ10" s="78"/>
      <c r="AK10" s="78"/>
      <c r="AL10" s="78"/>
      <c r="AM10" s="78"/>
      <c r="AN10" s="78"/>
      <c r="AO10" s="78"/>
      <c r="AP10" s="78"/>
      <c r="AQ10" s="47">
        <f>データ!U6</f>
        <v>129.76</v>
      </c>
      <c r="AR10" s="47"/>
      <c r="AS10" s="47"/>
      <c r="AT10" s="47"/>
      <c r="AU10" s="47"/>
      <c r="AV10" s="47"/>
      <c r="AW10" s="47"/>
      <c r="AX10" s="47"/>
      <c r="AY10" s="47">
        <f>データ!V6</f>
        <v>2405.67</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x14ac:dyDescent="0.15">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105</v>
      </c>
      <c r="BM16" s="59"/>
      <c r="BN16" s="59"/>
      <c r="BO16" s="59"/>
      <c r="BP16" s="59"/>
      <c r="BQ16" s="59"/>
      <c r="BR16" s="59"/>
      <c r="BS16" s="59"/>
      <c r="BT16" s="59"/>
      <c r="BU16" s="59"/>
      <c r="BV16" s="59"/>
      <c r="BW16" s="59"/>
      <c r="BX16" s="59"/>
      <c r="BY16" s="59"/>
      <c r="BZ16" s="6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x14ac:dyDescent="0.15">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x14ac:dyDescent="0.15">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9" t="s">
        <v>106</v>
      </c>
      <c r="BM47" s="80"/>
      <c r="BN47" s="80"/>
      <c r="BO47" s="80"/>
      <c r="BP47" s="80"/>
      <c r="BQ47" s="80"/>
      <c r="BR47" s="80"/>
      <c r="BS47" s="80"/>
      <c r="BT47" s="80"/>
      <c r="BU47" s="80"/>
      <c r="BV47" s="80"/>
      <c r="BW47" s="80"/>
      <c r="BX47" s="80"/>
      <c r="BY47" s="80"/>
      <c r="BZ47" s="8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79"/>
      <c r="BM60" s="80"/>
      <c r="BN60" s="80"/>
      <c r="BO60" s="80"/>
      <c r="BP60" s="80"/>
      <c r="BQ60" s="80"/>
      <c r="BR60" s="80"/>
      <c r="BS60" s="80"/>
      <c r="BT60" s="80"/>
      <c r="BU60" s="80"/>
      <c r="BV60" s="80"/>
      <c r="BW60" s="80"/>
      <c r="BX60" s="80"/>
      <c r="BY60" s="80"/>
      <c r="BZ60" s="81"/>
    </row>
    <row r="61" spans="1:78" ht="13.5" customHeight="1" x14ac:dyDescent="0.15">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79"/>
      <c r="BM61" s="80"/>
      <c r="BN61" s="80"/>
      <c r="BO61" s="80"/>
      <c r="BP61" s="80"/>
      <c r="BQ61" s="80"/>
      <c r="BR61" s="80"/>
      <c r="BS61" s="80"/>
      <c r="BT61" s="80"/>
      <c r="BU61" s="80"/>
      <c r="BV61" s="80"/>
      <c r="BW61" s="80"/>
      <c r="BX61" s="80"/>
      <c r="BY61" s="80"/>
      <c r="BZ61" s="8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2" t="s">
        <v>104</v>
      </c>
      <c r="BM66" s="80"/>
      <c r="BN66" s="80"/>
      <c r="BO66" s="80"/>
      <c r="BP66" s="80"/>
      <c r="BQ66" s="80"/>
      <c r="BR66" s="80"/>
      <c r="BS66" s="80"/>
      <c r="BT66" s="80"/>
      <c r="BU66" s="80"/>
      <c r="BV66" s="80"/>
      <c r="BW66" s="80"/>
      <c r="BX66" s="80"/>
      <c r="BY66" s="80"/>
      <c r="BZ66" s="8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7" t="s">
        <v>49</v>
      </c>
      <c r="I3" s="88"/>
      <c r="J3" s="88"/>
      <c r="K3" s="88"/>
      <c r="L3" s="88"/>
      <c r="M3" s="88"/>
      <c r="N3" s="88"/>
      <c r="O3" s="88"/>
      <c r="P3" s="88"/>
      <c r="Q3" s="88"/>
      <c r="R3" s="88"/>
      <c r="S3" s="88"/>
      <c r="T3" s="88"/>
      <c r="U3" s="88"/>
      <c r="V3" s="89"/>
      <c r="W3" s="93" t="s">
        <v>50</v>
      </c>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t="s">
        <v>51</v>
      </c>
      <c r="DH3" s="86"/>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row>
    <row r="4" spans="1:143" x14ac:dyDescent="0.15">
      <c r="A4" s="26" t="s">
        <v>52</v>
      </c>
      <c r="B4" s="28"/>
      <c r="C4" s="28"/>
      <c r="D4" s="28"/>
      <c r="E4" s="28"/>
      <c r="F4" s="28"/>
      <c r="G4" s="28"/>
      <c r="H4" s="90"/>
      <c r="I4" s="91"/>
      <c r="J4" s="91"/>
      <c r="K4" s="91"/>
      <c r="L4" s="91"/>
      <c r="M4" s="91"/>
      <c r="N4" s="91"/>
      <c r="O4" s="91"/>
      <c r="P4" s="91"/>
      <c r="Q4" s="91"/>
      <c r="R4" s="91"/>
      <c r="S4" s="91"/>
      <c r="T4" s="91"/>
      <c r="U4" s="91"/>
      <c r="V4" s="92"/>
      <c r="W4" s="86" t="s">
        <v>53</v>
      </c>
      <c r="X4" s="86"/>
      <c r="Y4" s="86"/>
      <c r="Z4" s="86"/>
      <c r="AA4" s="86"/>
      <c r="AB4" s="86"/>
      <c r="AC4" s="86"/>
      <c r="AD4" s="86"/>
      <c r="AE4" s="86"/>
      <c r="AF4" s="86"/>
      <c r="AG4" s="86"/>
      <c r="AH4" s="86" t="s">
        <v>54</v>
      </c>
      <c r="AI4" s="86"/>
      <c r="AJ4" s="86"/>
      <c r="AK4" s="86"/>
      <c r="AL4" s="86"/>
      <c r="AM4" s="86"/>
      <c r="AN4" s="86"/>
      <c r="AO4" s="86"/>
      <c r="AP4" s="86"/>
      <c r="AQ4" s="86"/>
      <c r="AR4" s="86"/>
      <c r="AS4" s="86" t="s">
        <v>55</v>
      </c>
      <c r="AT4" s="86"/>
      <c r="AU4" s="86"/>
      <c r="AV4" s="86"/>
      <c r="AW4" s="86"/>
      <c r="AX4" s="86"/>
      <c r="AY4" s="86"/>
      <c r="AZ4" s="86"/>
      <c r="BA4" s="86"/>
      <c r="BB4" s="86"/>
      <c r="BC4" s="86"/>
      <c r="BD4" s="86" t="s">
        <v>56</v>
      </c>
      <c r="BE4" s="86"/>
      <c r="BF4" s="86"/>
      <c r="BG4" s="86"/>
      <c r="BH4" s="86"/>
      <c r="BI4" s="86"/>
      <c r="BJ4" s="86"/>
      <c r="BK4" s="86"/>
      <c r="BL4" s="86"/>
      <c r="BM4" s="86"/>
      <c r="BN4" s="86"/>
      <c r="BO4" s="86" t="s">
        <v>57</v>
      </c>
      <c r="BP4" s="86"/>
      <c r="BQ4" s="86"/>
      <c r="BR4" s="86"/>
      <c r="BS4" s="86"/>
      <c r="BT4" s="86"/>
      <c r="BU4" s="86"/>
      <c r="BV4" s="86"/>
      <c r="BW4" s="86"/>
      <c r="BX4" s="86"/>
      <c r="BY4" s="86"/>
      <c r="BZ4" s="86" t="s">
        <v>58</v>
      </c>
      <c r="CA4" s="86"/>
      <c r="CB4" s="86"/>
      <c r="CC4" s="86"/>
      <c r="CD4" s="86"/>
      <c r="CE4" s="86"/>
      <c r="CF4" s="86"/>
      <c r="CG4" s="86"/>
      <c r="CH4" s="86"/>
      <c r="CI4" s="86"/>
      <c r="CJ4" s="86"/>
      <c r="CK4" s="86" t="s">
        <v>59</v>
      </c>
      <c r="CL4" s="86"/>
      <c r="CM4" s="86"/>
      <c r="CN4" s="86"/>
      <c r="CO4" s="86"/>
      <c r="CP4" s="86"/>
      <c r="CQ4" s="86"/>
      <c r="CR4" s="86"/>
      <c r="CS4" s="86"/>
      <c r="CT4" s="86"/>
      <c r="CU4" s="86"/>
      <c r="CV4" s="86" t="s">
        <v>60</v>
      </c>
      <c r="CW4" s="86"/>
      <c r="CX4" s="86"/>
      <c r="CY4" s="86"/>
      <c r="CZ4" s="86"/>
      <c r="DA4" s="86"/>
      <c r="DB4" s="86"/>
      <c r="DC4" s="86"/>
      <c r="DD4" s="86"/>
      <c r="DE4" s="86"/>
      <c r="DF4" s="86"/>
      <c r="DG4" s="86" t="s">
        <v>61</v>
      </c>
      <c r="DH4" s="86"/>
      <c r="DI4" s="86"/>
      <c r="DJ4" s="86"/>
      <c r="DK4" s="86"/>
      <c r="DL4" s="86"/>
      <c r="DM4" s="86"/>
      <c r="DN4" s="86"/>
      <c r="DO4" s="86"/>
      <c r="DP4" s="86"/>
      <c r="DQ4" s="86"/>
      <c r="DR4" s="86" t="s">
        <v>62</v>
      </c>
      <c r="DS4" s="86"/>
      <c r="DT4" s="86"/>
      <c r="DU4" s="86"/>
      <c r="DV4" s="86"/>
      <c r="DW4" s="86"/>
      <c r="DX4" s="86"/>
      <c r="DY4" s="86"/>
      <c r="DZ4" s="86"/>
      <c r="EA4" s="86"/>
      <c r="EB4" s="86"/>
      <c r="EC4" s="86" t="s">
        <v>63</v>
      </c>
      <c r="ED4" s="86"/>
      <c r="EE4" s="86"/>
      <c r="EF4" s="86"/>
      <c r="EG4" s="86"/>
      <c r="EH4" s="86"/>
      <c r="EI4" s="86"/>
      <c r="EJ4" s="86"/>
      <c r="EK4" s="86"/>
      <c r="EL4" s="86"/>
      <c r="EM4" s="86"/>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2014</v>
      </c>
      <c r="C6" s="31">
        <f t="shared" ref="C6:V6" si="3">C7</f>
        <v>238902</v>
      </c>
      <c r="D6" s="31">
        <f t="shared" si="3"/>
        <v>46</v>
      </c>
      <c r="E6" s="31">
        <f t="shared" si="3"/>
        <v>1</v>
      </c>
      <c r="F6" s="31">
        <f t="shared" si="3"/>
        <v>0</v>
      </c>
      <c r="G6" s="31">
        <f t="shared" si="3"/>
        <v>1</v>
      </c>
      <c r="H6" s="31" t="str">
        <f t="shared" si="3"/>
        <v>愛知県　愛知中部水道企業団</v>
      </c>
      <c r="I6" s="31" t="str">
        <f t="shared" si="3"/>
        <v>法適用</v>
      </c>
      <c r="J6" s="31" t="str">
        <f t="shared" si="3"/>
        <v>水道事業</v>
      </c>
      <c r="K6" s="31" t="str">
        <f t="shared" si="3"/>
        <v>末端給水事業</v>
      </c>
      <c r="L6" s="31" t="str">
        <f t="shared" si="3"/>
        <v>A1</v>
      </c>
      <c r="M6" s="32" t="str">
        <f t="shared" si="3"/>
        <v>-</v>
      </c>
      <c r="N6" s="32">
        <f t="shared" si="3"/>
        <v>88.16</v>
      </c>
      <c r="O6" s="32">
        <f t="shared" si="3"/>
        <v>99.79</v>
      </c>
      <c r="P6" s="32">
        <f t="shared" si="3"/>
        <v>2721</v>
      </c>
      <c r="Q6" s="32" t="str">
        <f t="shared" si="3"/>
        <v>-</v>
      </c>
      <c r="R6" s="32" t="str">
        <f t="shared" si="3"/>
        <v>-</v>
      </c>
      <c r="S6" s="32" t="str">
        <f t="shared" si="3"/>
        <v>-</v>
      </c>
      <c r="T6" s="32">
        <f t="shared" si="3"/>
        <v>312160</v>
      </c>
      <c r="U6" s="32">
        <f t="shared" si="3"/>
        <v>129.76</v>
      </c>
      <c r="V6" s="32">
        <f t="shared" si="3"/>
        <v>2405.67</v>
      </c>
      <c r="W6" s="33">
        <f>IF(W7="",NA(),W7)</f>
        <v>111.4</v>
      </c>
      <c r="X6" s="33">
        <f t="shared" ref="X6:AF6" si="4">IF(X7="",NA(),X7)</f>
        <v>109.82</v>
      </c>
      <c r="Y6" s="33">
        <f t="shared" si="4"/>
        <v>112.65</v>
      </c>
      <c r="Z6" s="33">
        <f t="shared" si="4"/>
        <v>105.68</v>
      </c>
      <c r="AA6" s="33">
        <f t="shared" si="4"/>
        <v>118.01</v>
      </c>
      <c r="AB6" s="33">
        <f t="shared" si="4"/>
        <v>109.92</v>
      </c>
      <c r="AC6" s="33">
        <f t="shared" si="4"/>
        <v>107.75</v>
      </c>
      <c r="AD6" s="33">
        <f t="shared" si="4"/>
        <v>107.94</v>
      </c>
      <c r="AE6" s="33">
        <f t="shared" si="4"/>
        <v>108.98</v>
      </c>
      <c r="AF6" s="33">
        <f t="shared" si="4"/>
        <v>114.44</v>
      </c>
      <c r="AG6" s="32" t="str">
        <f>IF(AG7="","",IF(AG7="-","【-】","【"&amp;SUBSTITUTE(TEXT(AG7,"#,##0.00"),"-","△")&amp;"】"))</f>
        <v>【113.03】</v>
      </c>
      <c r="AH6" s="32">
        <f>IF(AH7="",NA(),AH7)</f>
        <v>0</v>
      </c>
      <c r="AI6" s="32">
        <f t="shared" ref="AI6:AQ6" si="5">IF(AI7="",NA(),AI7)</f>
        <v>0</v>
      </c>
      <c r="AJ6" s="32">
        <f t="shared" si="5"/>
        <v>0</v>
      </c>
      <c r="AK6" s="32">
        <f t="shared" si="5"/>
        <v>0</v>
      </c>
      <c r="AL6" s="32">
        <f t="shared" si="5"/>
        <v>0</v>
      </c>
      <c r="AM6" s="33">
        <f t="shared" si="5"/>
        <v>0.68</v>
      </c>
      <c r="AN6" s="33">
        <f t="shared" si="5"/>
        <v>0.57999999999999996</v>
      </c>
      <c r="AO6" s="33">
        <f t="shared" si="5"/>
        <v>0.45</v>
      </c>
      <c r="AP6" s="33">
        <f t="shared" si="5"/>
        <v>0.34</v>
      </c>
      <c r="AQ6" s="32">
        <f t="shared" si="5"/>
        <v>0</v>
      </c>
      <c r="AR6" s="32" t="str">
        <f>IF(AR7="","",IF(AR7="-","【-】","【"&amp;SUBSTITUTE(TEXT(AR7,"#,##0.00"),"-","△")&amp;"】"))</f>
        <v>【0.81】</v>
      </c>
      <c r="AS6" s="33">
        <f>IF(AS7="",NA(),AS7)</f>
        <v>542.70000000000005</v>
      </c>
      <c r="AT6" s="33">
        <f t="shared" ref="AT6:BB6" si="6">IF(AT7="",NA(),AT7)</f>
        <v>554.30999999999995</v>
      </c>
      <c r="AU6" s="33">
        <f t="shared" si="6"/>
        <v>437.5</v>
      </c>
      <c r="AV6" s="33">
        <f t="shared" si="6"/>
        <v>408.71</v>
      </c>
      <c r="AW6" s="33">
        <f t="shared" si="6"/>
        <v>353.65</v>
      </c>
      <c r="AX6" s="33">
        <f t="shared" si="6"/>
        <v>485.84</v>
      </c>
      <c r="AY6" s="33">
        <f t="shared" si="6"/>
        <v>487.15</v>
      </c>
      <c r="AZ6" s="33">
        <f t="shared" si="6"/>
        <v>475.07</v>
      </c>
      <c r="BA6" s="33">
        <f t="shared" si="6"/>
        <v>473.46</v>
      </c>
      <c r="BB6" s="33">
        <f t="shared" si="6"/>
        <v>240.81</v>
      </c>
      <c r="BC6" s="32" t="str">
        <f>IF(BC7="","",IF(BC7="-","【-】","【"&amp;SUBSTITUTE(TEXT(BC7,"#,##0.00"),"-","△")&amp;"】"))</f>
        <v>【264.16】</v>
      </c>
      <c r="BD6" s="33">
        <f>IF(BD7="",NA(),BD7)</f>
        <v>82.9</v>
      </c>
      <c r="BE6" s="33">
        <f t="shared" ref="BE6:BM6" si="7">IF(BE7="",NA(),BE7)</f>
        <v>74.36</v>
      </c>
      <c r="BF6" s="33">
        <f t="shared" si="7"/>
        <v>68.45</v>
      </c>
      <c r="BG6" s="33">
        <f t="shared" si="7"/>
        <v>66.540000000000006</v>
      </c>
      <c r="BH6" s="33">
        <f t="shared" si="7"/>
        <v>62.14</v>
      </c>
      <c r="BI6" s="33">
        <f t="shared" si="7"/>
        <v>306.12</v>
      </c>
      <c r="BJ6" s="33">
        <f t="shared" si="7"/>
        <v>304.97000000000003</v>
      </c>
      <c r="BK6" s="33">
        <f t="shared" si="7"/>
        <v>296.5</v>
      </c>
      <c r="BL6" s="33">
        <f t="shared" si="7"/>
        <v>285.77</v>
      </c>
      <c r="BM6" s="33">
        <f t="shared" si="7"/>
        <v>283.10000000000002</v>
      </c>
      <c r="BN6" s="32" t="str">
        <f>IF(BN7="","",IF(BN7="-","【-】","【"&amp;SUBSTITUTE(TEXT(BN7,"#,##0.00"),"-","△")&amp;"】"))</f>
        <v>【283.72】</v>
      </c>
      <c r="BO6" s="33">
        <f>IF(BO7="",NA(),BO7)</f>
        <v>107.31</v>
      </c>
      <c r="BP6" s="33">
        <f t="shared" ref="BP6:BX6" si="8">IF(BP7="",NA(),BP7)</f>
        <v>105.66</v>
      </c>
      <c r="BQ6" s="33">
        <f t="shared" si="8"/>
        <v>107.83</v>
      </c>
      <c r="BR6" s="33">
        <f t="shared" si="8"/>
        <v>101.14</v>
      </c>
      <c r="BS6" s="33">
        <f t="shared" si="8"/>
        <v>116.31</v>
      </c>
      <c r="BT6" s="33">
        <f t="shared" si="8"/>
        <v>102.8</v>
      </c>
      <c r="BU6" s="33">
        <f t="shared" si="8"/>
        <v>100.35</v>
      </c>
      <c r="BV6" s="33">
        <f t="shared" si="8"/>
        <v>100.42</v>
      </c>
      <c r="BW6" s="33">
        <f t="shared" si="8"/>
        <v>100.77</v>
      </c>
      <c r="BX6" s="33">
        <f t="shared" si="8"/>
        <v>107.74</v>
      </c>
      <c r="BY6" s="32" t="str">
        <f>IF(BY7="","",IF(BY7="-","【-】","【"&amp;SUBSTITUTE(TEXT(BY7,"#,##0.00"),"-","△")&amp;"】"))</f>
        <v>【104.60】</v>
      </c>
      <c r="BZ6" s="33">
        <f>IF(BZ7="",NA(),BZ7)</f>
        <v>173.94</v>
      </c>
      <c r="CA6" s="33">
        <f t="shared" ref="CA6:CI6" si="9">IF(CA7="",NA(),CA7)</f>
        <v>176.84</v>
      </c>
      <c r="CB6" s="33">
        <f t="shared" si="9"/>
        <v>173.75</v>
      </c>
      <c r="CC6" s="33">
        <f t="shared" si="9"/>
        <v>175.83</v>
      </c>
      <c r="CD6" s="33">
        <f t="shared" si="9"/>
        <v>151.11000000000001</v>
      </c>
      <c r="CE6" s="33">
        <f t="shared" si="9"/>
        <v>164.81</v>
      </c>
      <c r="CF6" s="33">
        <f t="shared" si="9"/>
        <v>166.95</v>
      </c>
      <c r="CG6" s="33">
        <f t="shared" si="9"/>
        <v>166.61</v>
      </c>
      <c r="CH6" s="33">
        <f t="shared" si="9"/>
        <v>165.74</v>
      </c>
      <c r="CI6" s="33">
        <f t="shared" si="9"/>
        <v>154.33000000000001</v>
      </c>
      <c r="CJ6" s="32" t="str">
        <f>IF(CJ7="","",IF(CJ7="-","【-】","【"&amp;SUBSTITUTE(TEXT(CJ7,"#,##0.00"),"-","△")&amp;"】"))</f>
        <v>【164.21】</v>
      </c>
      <c r="CK6" s="33">
        <f>IF(CK7="",NA(),CK7)</f>
        <v>73</v>
      </c>
      <c r="CL6" s="33">
        <f t="shared" ref="CL6:CT6" si="10">IF(CL7="",NA(),CL7)</f>
        <v>71.849999999999994</v>
      </c>
      <c r="CM6" s="33">
        <f t="shared" si="10"/>
        <v>72.88</v>
      </c>
      <c r="CN6" s="33">
        <f t="shared" si="10"/>
        <v>72.7</v>
      </c>
      <c r="CO6" s="33">
        <f t="shared" si="10"/>
        <v>71.78</v>
      </c>
      <c r="CP6" s="33">
        <f t="shared" si="10"/>
        <v>65.510000000000005</v>
      </c>
      <c r="CQ6" s="33">
        <f t="shared" si="10"/>
        <v>64.66</v>
      </c>
      <c r="CR6" s="33">
        <f t="shared" si="10"/>
        <v>64.09</v>
      </c>
      <c r="CS6" s="33">
        <f t="shared" si="10"/>
        <v>63.91</v>
      </c>
      <c r="CT6" s="33">
        <f t="shared" si="10"/>
        <v>63.25</v>
      </c>
      <c r="CU6" s="32" t="str">
        <f>IF(CU7="","",IF(CU7="-","【-】","【"&amp;SUBSTITUTE(TEXT(CU7,"#,##0.00"),"-","△")&amp;"】"))</f>
        <v>【59.80】</v>
      </c>
      <c r="CV6" s="33">
        <f>IF(CV7="",NA(),CV7)</f>
        <v>93.65</v>
      </c>
      <c r="CW6" s="33">
        <f t="shared" ref="CW6:DE6" si="11">IF(CW7="",NA(),CW7)</f>
        <v>94.16</v>
      </c>
      <c r="CX6" s="33">
        <f t="shared" si="11"/>
        <v>93.81</v>
      </c>
      <c r="CY6" s="33">
        <f t="shared" si="11"/>
        <v>94.06</v>
      </c>
      <c r="CZ6" s="33">
        <f t="shared" si="11"/>
        <v>94.23</v>
      </c>
      <c r="DA6" s="33">
        <f t="shared" si="11"/>
        <v>91.27</v>
      </c>
      <c r="DB6" s="33">
        <f t="shared" si="11"/>
        <v>90.63</v>
      </c>
      <c r="DC6" s="33">
        <f t="shared" si="11"/>
        <v>91.19</v>
      </c>
      <c r="DD6" s="33">
        <f t="shared" si="11"/>
        <v>91.45</v>
      </c>
      <c r="DE6" s="33">
        <f t="shared" si="11"/>
        <v>91.07</v>
      </c>
      <c r="DF6" s="32" t="str">
        <f>IF(DF7="","",IF(DF7="-","【-】","【"&amp;SUBSTITUTE(TEXT(DF7,"#,##0.00"),"-","△")&amp;"】"))</f>
        <v>【89.78】</v>
      </c>
      <c r="DG6" s="33">
        <f>IF(DG7="",NA(),DG7)</f>
        <v>40.82</v>
      </c>
      <c r="DH6" s="33">
        <f t="shared" ref="DH6:DP6" si="12">IF(DH7="",NA(),DH7)</f>
        <v>40.42</v>
      </c>
      <c r="DI6" s="33">
        <f t="shared" si="12"/>
        <v>40.96</v>
      </c>
      <c r="DJ6" s="33">
        <f t="shared" si="12"/>
        <v>41.33</v>
      </c>
      <c r="DK6" s="33">
        <f t="shared" si="12"/>
        <v>43.03</v>
      </c>
      <c r="DL6" s="33">
        <f t="shared" si="12"/>
        <v>42.32</v>
      </c>
      <c r="DM6" s="33">
        <f t="shared" si="12"/>
        <v>43.4</v>
      </c>
      <c r="DN6" s="33">
        <f t="shared" si="12"/>
        <v>44.41</v>
      </c>
      <c r="DO6" s="33">
        <f t="shared" si="12"/>
        <v>45.38</v>
      </c>
      <c r="DP6" s="33">
        <f t="shared" si="12"/>
        <v>47.7</v>
      </c>
      <c r="DQ6" s="32" t="str">
        <f>IF(DQ7="","",IF(DQ7="-","【-】","【"&amp;SUBSTITUTE(TEXT(DQ7,"#,##0.00"),"-","△")&amp;"】"))</f>
        <v>【46.31】</v>
      </c>
      <c r="DR6" s="33">
        <f>IF(DR7="",NA(),DR7)</f>
        <v>11.28</v>
      </c>
      <c r="DS6" s="33">
        <f t="shared" ref="DS6:EA6" si="13">IF(DS7="",NA(),DS7)</f>
        <v>12.24</v>
      </c>
      <c r="DT6" s="33">
        <f t="shared" si="13"/>
        <v>13.86</v>
      </c>
      <c r="DU6" s="33">
        <f t="shared" si="13"/>
        <v>13.27</v>
      </c>
      <c r="DV6" s="33">
        <f t="shared" si="13"/>
        <v>15.04</v>
      </c>
      <c r="DW6" s="33">
        <f t="shared" si="13"/>
        <v>10.07</v>
      </c>
      <c r="DX6" s="33">
        <f t="shared" si="13"/>
        <v>10.94</v>
      </c>
      <c r="DY6" s="33">
        <f t="shared" si="13"/>
        <v>12.28</v>
      </c>
      <c r="DZ6" s="33">
        <f t="shared" si="13"/>
        <v>13.33</v>
      </c>
      <c r="EA6" s="33">
        <f t="shared" si="13"/>
        <v>14.54</v>
      </c>
      <c r="EB6" s="32" t="str">
        <f>IF(EB7="","",IF(EB7="-","【-】","【"&amp;SUBSTITUTE(TEXT(EB7,"#,##0.00"),"-","△")&amp;"】"))</f>
        <v>【12.42】</v>
      </c>
      <c r="EC6" s="33">
        <f>IF(EC7="",NA(),EC7)</f>
        <v>1.06</v>
      </c>
      <c r="ED6" s="33">
        <f t="shared" ref="ED6:EL6" si="14">IF(ED7="",NA(),ED7)</f>
        <v>0.94</v>
      </c>
      <c r="EE6" s="33">
        <f t="shared" si="14"/>
        <v>0.76</v>
      </c>
      <c r="EF6" s="33">
        <f t="shared" si="14"/>
        <v>0.8</v>
      </c>
      <c r="EG6" s="33">
        <f t="shared" si="14"/>
        <v>0.65</v>
      </c>
      <c r="EH6" s="33">
        <f t="shared" si="14"/>
        <v>0.72</v>
      </c>
      <c r="EI6" s="33">
        <f t="shared" si="14"/>
        <v>0.8</v>
      </c>
      <c r="EJ6" s="33">
        <f t="shared" si="14"/>
        <v>0.74</v>
      </c>
      <c r="EK6" s="33">
        <f t="shared" si="14"/>
        <v>0.76</v>
      </c>
      <c r="EL6" s="33">
        <f t="shared" si="14"/>
        <v>0.69</v>
      </c>
      <c r="EM6" s="32" t="str">
        <f>IF(EM7="","",IF(EM7="-","【-】","【"&amp;SUBSTITUTE(TEXT(EM7,"#,##0.00"),"-","△")&amp;"】"))</f>
        <v>【0.78】</v>
      </c>
    </row>
    <row r="7" spans="1:143" s="34" customFormat="1" x14ac:dyDescent="0.15">
      <c r="A7" s="26"/>
      <c r="B7" s="35">
        <v>2014</v>
      </c>
      <c r="C7" s="35">
        <v>238902</v>
      </c>
      <c r="D7" s="35">
        <v>46</v>
      </c>
      <c r="E7" s="35">
        <v>1</v>
      </c>
      <c r="F7" s="35">
        <v>0</v>
      </c>
      <c r="G7" s="35">
        <v>1</v>
      </c>
      <c r="H7" s="35" t="s">
        <v>93</v>
      </c>
      <c r="I7" s="35" t="s">
        <v>94</v>
      </c>
      <c r="J7" s="35" t="s">
        <v>95</v>
      </c>
      <c r="K7" s="35" t="s">
        <v>96</v>
      </c>
      <c r="L7" s="35" t="s">
        <v>97</v>
      </c>
      <c r="M7" s="36" t="s">
        <v>98</v>
      </c>
      <c r="N7" s="36">
        <v>88.16</v>
      </c>
      <c r="O7" s="36">
        <v>99.79</v>
      </c>
      <c r="P7" s="36">
        <v>2721</v>
      </c>
      <c r="Q7" s="36" t="s">
        <v>98</v>
      </c>
      <c r="R7" s="36" t="s">
        <v>98</v>
      </c>
      <c r="S7" s="36" t="s">
        <v>98</v>
      </c>
      <c r="T7" s="36">
        <v>312160</v>
      </c>
      <c r="U7" s="36">
        <v>129.76</v>
      </c>
      <c r="V7" s="36">
        <v>2405.67</v>
      </c>
      <c r="W7" s="36">
        <v>111.4</v>
      </c>
      <c r="X7" s="36">
        <v>109.82</v>
      </c>
      <c r="Y7" s="36">
        <v>112.65</v>
      </c>
      <c r="Z7" s="36">
        <v>105.68</v>
      </c>
      <c r="AA7" s="36">
        <v>118.01</v>
      </c>
      <c r="AB7" s="36">
        <v>109.92</v>
      </c>
      <c r="AC7" s="36">
        <v>107.75</v>
      </c>
      <c r="AD7" s="36">
        <v>107.94</v>
      </c>
      <c r="AE7" s="36">
        <v>108.98</v>
      </c>
      <c r="AF7" s="36">
        <v>114.44</v>
      </c>
      <c r="AG7" s="36">
        <v>113.03</v>
      </c>
      <c r="AH7" s="36">
        <v>0</v>
      </c>
      <c r="AI7" s="36">
        <v>0</v>
      </c>
      <c r="AJ7" s="36">
        <v>0</v>
      </c>
      <c r="AK7" s="36">
        <v>0</v>
      </c>
      <c r="AL7" s="36">
        <v>0</v>
      </c>
      <c r="AM7" s="36">
        <v>0.68</v>
      </c>
      <c r="AN7" s="36">
        <v>0.57999999999999996</v>
      </c>
      <c r="AO7" s="36">
        <v>0.45</v>
      </c>
      <c r="AP7" s="36">
        <v>0.34</v>
      </c>
      <c r="AQ7" s="36">
        <v>0</v>
      </c>
      <c r="AR7" s="36">
        <v>0.81</v>
      </c>
      <c r="AS7" s="36">
        <v>542.70000000000005</v>
      </c>
      <c r="AT7" s="36">
        <v>554.30999999999995</v>
      </c>
      <c r="AU7" s="36">
        <v>437.5</v>
      </c>
      <c r="AV7" s="36">
        <v>408.71</v>
      </c>
      <c r="AW7" s="36">
        <v>353.65</v>
      </c>
      <c r="AX7" s="36">
        <v>485.84</v>
      </c>
      <c r="AY7" s="36">
        <v>487.15</v>
      </c>
      <c r="AZ7" s="36">
        <v>475.07</v>
      </c>
      <c r="BA7" s="36">
        <v>473.46</v>
      </c>
      <c r="BB7" s="36">
        <v>240.81</v>
      </c>
      <c r="BC7" s="36">
        <v>264.16000000000003</v>
      </c>
      <c r="BD7" s="36">
        <v>82.9</v>
      </c>
      <c r="BE7" s="36">
        <v>74.36</v>
      </c>
      <c r="BF7" s="36">
        <v>68.45</v>
      </c>
      <c r="BG7" s="36">
        <v>66.540000000000006</v>
      </c>
      <c r="BH7" s="36">
        <v>62.14</v>
      </c>
      <c r="BI7" s="36">
        <v>306.12</v>
      </c>
      <c r="BJ7" s="36">
        <v>304.97000000000003</v>
      </c>
      <c r="BK7" s="36">
        <v>296.5</v>
      </c>
      <c r="BL7" s="36">
        <v>285.77</v>
      </c>
      <c r="BM7" s="36">
        <v>283.10000000000002</v>
      </c>
      <c r="BN7" s="36">
        <v>283.72000000000003</v>
      </c>
      <c r="BO7" s="36">
        <v>107.31</v>
      </c>
      <c r="BP7" s="36">
        <v>105.66</v>
      </c>
      <c r="BQ7" s="36">
        <v>107.83</v>
      </c>
      <c r="BR7" s="36">
        <v>101.14</v>
      </c>
      <c r="BS7" s="36">
        <v>116.31</v>
      </c>
      <c r="BT7" s="36">
        <v>102.8</v>
      </c>
      <c r="BU7" s="36">
        <v>100.35</v>
      </c>
      <c r="BV7" s="36">
        <v>100.42</v>
      </c>
      <c r="BW7" s="36">
        <v>100.77</v>
      </c>
      <c r="BX7" s="36">
        <v>107.74</v>
      </c>
      <c r="BY7" s="36">
        <v>104.6</v>
      </c>
      <c r="BZ7" s="36">
        <v>173.94</v>
      </c>
      <c r="CA7" s="36">
        <v>176.84</v>
      </c>
      <c r="CB7" s="36">
        <v>173.75</v>
      </c>
      <c r="CC7" s="36">
        <v>175.83</v>
      </c>
      <c r="CD7" s="36">
        <v>151.11000000000001</v>
      </c>
      <c r="CE7" s="36">
        <v>164.81</v>
      </c>
      <c r="CF7" s="36">
        <v>166.95</v>
      </c>
      <c r="CG7" s="36">
        <v>166.61</v>
      </c>
      <c r="CH7" s="36">
        <v>165.74</v>
      </c>
      <c r="CI7" s="36">
        <v>154.33000000000001</v>
      </c>
      <c r="CJ7" s="36">
        <v>164.21</v>
      </c>
      <c r="CK7" s="36">
        <v>73</v>
      </c>
      <c r="CL7" s="36">
        <v>71.849999999999994</v>
      </c>
      <c r="CM7" s="36">
        <v>72.88</v>
      </c>
      <c r="CN7" s="36">
        <v>72.7</v>
      </c>
      <c r="CO7" s="36">
        <v>71.78</v>
      </c>
      <c r="CP7" s="36">
        <v>65.510000000000005</v>
      </c>
      <c r="CQ7" s="36">
        <v>64.66</v>
      </c>
      <c r="CR7" s="36">
        <v>64.09</v>
      </c>
      <c r="CS7" s="36">
        <v>63.91</v>
      </c>
      <c r="CT7" s="36">
        <v>63.25</v>
      </c>
      <c r="CU7" s="36">
        <v>59.8</v>
      </c>
      <c r="CV7" s="36">
        <v>93.65</v>
      </c>
      <c r="CW7" s="36">
        <v>94.16</v>
      </c>
      <c r="CX7" s="36">
        <v>93.81</v>
      </c>
      <c r="CY7" s="36">
        <v>94.06</v>
      </c>
      <c r="CZ7" s="36">
        <v>94.23</v>
      </c>
      <c r="DA7" s="36">
        <v>91.27</v>
      </c>
      <c r="DB7" s="36">
        <v>90.63</v>
      </c>
      <c r="DC7" s="36">
        <v>91.19</v>
      </c>
      <c r="DD7" s="36">
        <v>91.45</v>
      </c>
      <c r="DE7" s="36">
        <v>91.07</v>
      </c>
      <c r="DF7" s="36">
        <v>89.78</v>
      </c>
      <c r="DG7" s="36">
        <v>40.82</v>
      </c>
      <c r="DH7" s="36">
        <v>40.42</v>
      </c>
      <c r="DI7" s="36">
        <v>40.96</v>
      </c>
      <c r="DJ7" s="36">
        <v>41.33</v>
      </c>
      <c r="DK7" s="36">
        <v>43.03</v>
      </c>
      <c r="DL7" s="36">
        <v>42.32</v>
      </c>
      <c r="DM7" s="36">
        <v>43.4</v>
      </c>
      <c r="DN7" s="36">
        <v>44.41</v>
      </c>
      <c r="DO7" s="36">
        <v>45.38</v>
      </c>
      <c r="DP7" s="36">
        <v>47.7</v>
      </c>
      <c r="DQ7" s="36">
        <v>46.31</v>
      </c>
      <c r="DR7" s="36">
        <v>11.28</v>
      </c>
      <c r="DS7" s="36">
        <v>12.24</v>
      </c>
      <c r="DT7" s="36">
        <v>13.86</v>
      </c>
      <c r="DU7" s="36">
        <v>13.27</v>
      </c>
      <c r="DV7" s="36">
        <v>15.04</v>
      </c>
      <c r="DW7" s="36">
        <v>10.07</v>
      </c>
      <c r="DX7" s="36">
        <v>10.94</v>
      </c>
      <c r="DY7" s="36">
        <v>12.28</v>
      </c>
      <c r="DZ7" s="36">
        <v>13.33</v>
      </c>
      <c r="EA7" s="36">
        <v>14.54</v>
      </c>
      <c r="EB7" s="36">
        <v>12.42</v>
      </c>
      <c r="EC7" s="36">
        <v>1.06</v>
      </c>
      <c r="ED7" s="36">
        <v>0.94</v>
      </c>
      <c r="EE7" s="36">
        <v>0.76</v>
      </c>
      <c r="EF7" s="36">
        <v>0.8</v>
      </c>
      <c r="EG7" s="36">
        <v>0.65</v>
      </c>
      <c r="EH7" s="36">
        <v>0.72</v>
      </c>
      <c r="EI7" s="36">
        <v>0.8</v>
      </c>
      <c r="EJ7" s="36">
        <v>0.74</v>
      </c>
      <c r="EK7" s="36">
        <v>0.76</v>
      </c>
      <c r="EL7" s="36">
        <v>0.69</v>
      </c>
      <c r="EM7" s="36">
        <v>0.78</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愛知県</cp:lastModifiedBy>
  <cp:lastPrinted>2016-02-24T02:46:51Z</cp:lastPrinted>
  <dcterms:created xsi:type="dcterms:W3CDTF">2016-02-03T07:22:50Z</dcterms:created>
  <dcterms:modified xsi:type="dcterms:W3CDTF">2016-02-24T02:47:31Z</dcterms:modified>
</cp:coreProperties>
</file>