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<sst xmlns="http://schemas.openxmlformats.org/spreadsheetml/2006/main" count="242" uniqueCount="110">
  <si>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</si>
  <si>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</si>
  <si>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</si>
  <si>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</si>
  <si>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</si>
  <si>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</si>
  <si>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</si>
  <si>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</si>
  <si>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</si>
  <si>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</si>
  <si>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</si>
  <si>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</si>
  <si>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</si>
  <si>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</si>
  <si>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</si>
  <si>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</si>
  <si>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</si>
  <si>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</si>
  <si>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</si>
  <si>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</si>
  <si>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</si>
  <si>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</si>
  <si>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</si>
  <si>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</si>
  <si>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</si>
  <si>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</si>
  <si>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</si>
  <si>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</si>
  <si>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</si>
  <si>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</si>
  <si>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</si>
  <si>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</si>
  <si>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</si>
  <si>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</si>
  <si>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</si>
  <si>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</si>
  <si>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</si>
  <si>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</si>
  <si>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</si>
  <si>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</si>
  <si>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</si>
  <si>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</si>
  <si>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</si>
  <si>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</si>
  <si>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</si>
  <si>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</si>
  <si>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</si>
  <si>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</si>
  <si>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</si>
  <si>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</si>
  <si>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</si>
  <si>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</si>
  <si>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</si>
  <si>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</si>
  <si>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</si>
  <si>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</si>
  <si>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</si>
  <si>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</si>
  <si>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</si>
  <si>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</si>
  <si>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</si>
  <si>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</si>
  <si>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</si>
  <si>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</si>
  <si>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</si>
  <si>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</si>
  <si>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</si>
  <si>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</si>
  <si>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</si>
  <si>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</si>
  <si>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</si>
  <si>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</si>
  <si>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</si>
  <si>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</si>
  <si>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</si>
  <si>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</si>
  <si>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</si>
  <si>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</si>
  <si>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</si>
  <si>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</si>
  <si>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</si>
  <si>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</si>
  <si>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</si>
  <si>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</si>
  <si>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</si>
  <si>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</si>
  <si>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</si>
  <si>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</si>
  <si>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</si>
  <si>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</si>
  <si>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</si>
  <si>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</si>
  <si>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</si>
  <si>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</si>
  <si>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</si>
  <si>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</si>
  <si>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</si>
  <si>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</si>
  <si>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</si>
  <si>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</si>
  <si>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</si>
  <si>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</si>
  <si>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</si>
  <si>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</si>
  <si>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</si>
  <si>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</si>
  <si>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</si>
  <si>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経常収支比率はほぼ100％であるが、公共下水道事業に比べ処理区内の人口密度が低く、一部を除き自己の処理場で処理しているため経費回収率が低く汚水処理原価が高い。
　類似団体平均よりも企業債残高対事業規模比率が高いのは、21年度以降足助地区の管路、処理場の整備を進めてきたためと考えられる。
　水洗化率は、類似団体平均とほぼ同様であるが、公共下水道事業に比べれば低く、人口密度や汚水処理原価とも相まって収益があがらない構造となっている。今後、供用を開始する足助地区を始め水洗化率を高めていく必要がある。</t>
    <rPh sb="1" eb="3">
      <t>ケイジョウ</t>
    </rPh>
    <rPh sb="3" eb="5">
      <t>シュウシ</t>
    </rPh>
    <rPh sb="5" eb="7">
      <t>ヒリツ</t>
    </rPh>
    <rPh sb="19" eb="21">
      <t>コウキョウ</t>
    </rPh>
    <rPh sb="21" eb="24">
      <t>ゲスイドウ</t>
    </rPh>
    <rPh sb="24" eb="26">
      <t>ジギョウ</t>
    </rPh>
    <rPh sb="27" eb="28">
      <t>クラ</t>
    </rPh>
    <rPh sb="29" eb="31">
      <t>ショリ</t>
    </rPh>
    <rPh sb="31" eb="32">
      <t>ク</t>
    </rPh>
    <rPh sb="32" eb="33">
      <t>ナイ</t>
    </rPh>
    <rPh sb="42" eb="44">
      <t>イチブ</t>
    </rPh>
    <rPh sb="45" eb="46">
      <t>ノゾ</t>
    </rPh>
    <rPh sb="47" eb="49">
      <t>ジコ</t>
    </rPh>
    <rPh sb="50" eb="53">
      <t>ショリジョウ</t>
    </rPh>
    <rPh sb="54" eb="56">
      <t>ショリ</t>
    </rPh>
    <rPh sb="70" eb="72">
      <t>オスイ</t>
    </rPh>
    <rPh sb="72" eb="74">
      <t>ショリ</t>
    </rPh>
    <rPh sb="74" eb="76">
      <t>ゲンカ</t>
    </rPh>
    <rPh sb="77" eb="78">
      <t>タカ</t>
    </rPh>
    <rPh sb="91" eb="93">
      <t>キギョウ</t>
    </rPh>
    <rPh sb="93" eb="94">
      <t>サイ</t>
    </rPh>
    <rPh sb="94" eb="96">
      <t>ザンダカ</t>
    </rPh>
    <rPh sb="96" eb="97">
      <t>タイ</t>
    </rPh>
    <rPh sb="97" eb="99">
      <t>ジギョウ</t>
    </rPh>
    <rPh sb="99" eb="101">
      <t>キボ</t>
    </rPh>
    <rPh sb="101" eb="103">
      <t>ヒリツ</t>
    </rPh>
    <rPh sb="104" eb="105">
      <t>タカ</t>
    </rPh>
    <rPh sb="111" eb="113">
      <t>ネンド</t>
    </rPh>
    <rPh sb="113" eb="115">
      <t>イコウ</t>
    </rPh>
    <rPh sb="115" eb="117">
      <t>アスケ</t>
    </rPh>
    <rPh sb="117" eb="119">
      <t>チク</t>
    </rPh>
    <rPh sb="120" eb="122">
      <t>カンロ</t>
    </rPh>
    <rPh sb="123" eb="126">
      <t>ショリジョウ</t>
    </rPh>
    <rPh sb="127" eb="129">
      <t>セイビ</t>
    </rPh>
    <rPh sb="130" eb="131">
      <t>スス</t>
    </rPh>
    <rPh sb="138" eb="139">
      <t>カンガ</t>
    </rPh>
    <rPh sb="146" eb="148">
      <t>スイセン</t>
    </rPh>
    <rPh sb="148" eb="149">
      <t>カ</t>
    </rPh>
    <rPh sb="149" eb="150">
      <t>リツ</t>
    </rPh>
    <rPh sb="152" eb="154">
      <t>ルイジ</t>
    </rPh>
    <rPh sb="154" eb="156">
      <t>ダンタイ</t>
    </rPh>
    <rPh sb="156" eb="158">
      <t>ヘイキン</t>
    </rPh>
    <rPh sb="161" eb="163">
      <t>ドウヨウ</t>
    </rPh>
    <rPh sb="168" eb="170">
      <t>コウキョウ</t>
    </rPh>
    <rPh sb="170" eb="173">
      <t>ゲスイドウ</t>
    </rPh>
    <rPh sb="173" eb="175">
      <t>ジギョウ</t>
    </rPh>
    <rPh sb="176" eb="177">
      <t>クラ</t>
    </rPh>
    <rPh sb="180" eb="181">
      <t>ヒク</t>
    </rPh>
    <rPh sb="183" eb="185">
      <t>ジンコウ</t>
    </rPh>
    <rPh sb="185" eb="187">
      <t>ミツド</t>
    </rPh>
    <rPh sb="188" eb="190">
      <t>オスイ</t>
    </rPh>
    <rPh sb="190" eb="192">
      <t>ショリ</t>
    </rPh>
    <rPh sb="192" eb="194">
      <t>ゲンカ</t>
    </rPh>
    <rPh sb="196" eb="197">
      <t>アイ</t>
    </rPh>
    <rPh sb="200" eb="202">
      <t>シュウエキ</t>
    </rPh>
    <rPh sb="208" eb="210">
      <t>コウゾウ</t>
    </rPh>
    <rPh sb="217" eb="219">
      <t>コンゴ</t>
    </rPh>
    <rPh sb="220" eb="222">
      <t>キョウヨウ</t>
    </rPh>
    <rPh sb="223" eb="225">
      <t>カイシ</t>
    </rPh>
    <rPh sb="227" eb="229">
      <t>アスケ</t>
    </rPh>
    <rPh sb="229" eb="231">
      <t>チク</t>
    </rPh>
    <rPh sb="232" eb="233">
      <t>ハジ</t>
    </rPh>
    <rPh sb="234" eb="237">
      <t>スイセンカ</t>
    </rPh>
    <rPh sb="237" eb="238">
      <t>リツ</t>
    </rPh>
    <rPh sb="239" eb="240">
      <t>タカ</t>
    </rPh>
    <rPh sb="244" eb="246">
      <t>ヒツヨウ</t>
    </rPh>
    <phoneticPr fontId="4"/>
  </si>
  <si>
    <t>　比較的整備が新しく、未供用の固定資産が多いため、老朽化の度合いは低い。更新の時期はまだ先であるが、高い収益が見込めない地区が多いため、財源を考慮し効率的な更新計画を立てる必要がある。なお、26年度に有形固定資産減価償却率が急激に増加しているが、会計制度の変更に伴うものである。</t>
    <rPh sb="1" eb="4">
      <t>ヒカクテキ</t>
    </rPh>
    <rPh sb="4" eb="6">
      <t>セイビ</t>
    </rPh>
    <rPh sb="7" eb="8">
      <t>アタラ</t>
    </rPh>
    <rPh sb="11" eb="12">
      <t>ミ</t>
    </rPh>
    <rPh sb="12" eb="14">
      <t>キョウヨウ</t>
    </rPh>
    <rPh sb="15" eb="17">
      <t>コテイ</t>
    </rPh>
    <rPh sb="17" eb="19">
      <t>シサン</t>
    </rPh>
    <rPh sb="20" eb="21">
      <t>オオ</t>
    </rPh>
    <rPh sb="25" eb="28">
      <t>ロウキュウカ</t>
    </rPh>
    <rPh sb="29" eb="31">
      <t>ドア</t>
    </rPh>
    <rPh sb="33" eb="34">
      <t>ヒク</t>
    </rPh>
    <rPh sb="36" eb="38">
      <t>コウシン</t>
    </rPh>
    <rPh sb="39" eb="41">
      <t>ジキ</t>
    </rPh>
    <rPh sb="44" eb="45">
      <t>サキ</t>
    </rPh>
    <rPh sb="50" eb="51">
      <t>タカ</t>
    </rPh>
    <rPh sb="52" eb="54">
      <t>シュウエキ</t>
    </rPh>
    <rPh sb="55" eb="57">
      <t>ミコ</t>
    </rPh>
    <rPh sb="60" eb="62">
      <t>チク</t>
    </rPh>
    <rPh sb="63" eb="64">
      <t>オオ</t>
    </rPh>
    <rPh sb="68" eb="70">
      <t>ザイゲン</t>
    </rPh>
    <rPh sb="71" eb="73">
      <t>コウリョ</t>
    </rPh>
    <rPh sb="74" eb="76">
      <t>コウリツ</t>
    </rPh>
    <rPh sb="76" eb="77">
      <t>テキ</t>
    </rPh>
    <rPh sb="78" eb="80">
      <t>コウシン</t>
    </rPh>
    <rPh sb="80" eb="82">
      <t>ケイカク</t>
    </rPh>
    <rPh sb="83" eb="84">
      <t>タ</t>
    </rPh>
    <rPh sb="86" eb="88">
      <t>ヒツヨウ</t>
    </rPh>
    <phoneticPr fontId="4"/>
  </si>
  <si>
    <t>　未供用の固定資産が多いため、汚水処理原価や有形固定資産減価償却率がそれほど高くなっていない。供用開始後にどれだけ効率的な運用ができるかが、経営の状況に反映してくる。人口密度が低く、全てを独立した採算で運用するには無理があるため、一般会計からの繰入れに頼らざるをえないが、下水道への接続を高めることに努め、できる限り収益があがるような体制を構築する必要がある。
　また、経費削減と効率的な施設管理のため民間業者による包括的な施設維持管理を行っている。ほかにも処理場を廃止し流域下水道への接続等も検討していく。</t>
    <rPh sb="1" eb="2">
      <t>ミ</t>
    </rPh>
    <rPh sb="2" eb="4">
      <t>キョウヨウ</t>
    </rPh>
    <rPh sb="5" eb="7">
      <t>コテイ</t>
    </rPh>
    <rPh sb="7" eb="9">
      <t>シサン</t>
    </rPh>
    <rPh sb="10" eb="11">
      <t>オオ</t>
    </rPh>
    <rPh sb="15" eb="17">
      <t>オスイ</t>
    </rPh>
    <rPh sb="17" eb="19">
      <t>ショリ</t>
    </rPh>
    <rPh sb="19" eb="21">
      <t>ゲンカ</t>
    </rPh>
    <rPh sb="22" eb="24">
      <t>ユウケイ</t>
    </rPh>
    <rPh sb="24" eb="26">
      <t>コテイ</t>
    </rPh>
    <rPh sb="26" eb="28">
      <t>シサン</t>
    </rPh>
    <rPh sb="28" eb="30">
      <t>ゲンカ</t>
    </rPh>
    <rPh sb="30" eb="32">
      <t>ショウキャク</t>
    </rPh>
    <rPh sb="32" eb="33">
      <t>リツ</t>
    </rPh>
    <rPh sb="38" eb="39">
      <t>タカ</t>
    </rPh>
    <rPh sb="47" eb="49">
      <t>キョウヨウ</t>
    </rPh>
    <rPh sb="49" eb="51">
      <t>カイシ</t>
    </rPh>
    <rPh sb="51" eb="52">
      <t>ゴ</t>
    </rPh>
    <rPh sb="57" eb="60">
      <t>コウリツテキ</t>
    </rPh>
    <rPh sb="61" eb="63">
      <t>ウンヨウ</t>
    </rPh>
    <rPh sb="70" eb="72">
      <t>ケイエイ</t>
    </rPh>
    <rPh sb="73" eb="75">
      <t>ジョウキョウ</t>
    </rPh>
    <rPh sb="76" eb="78">
      <t>ハンエイ</t>
    </rPh>
    <rPh sb="136" eb="139">
      <t>ゲスイドウ</t>
    </rPh>
    <rPh sb="141" eb="143">
      <t>セツゾク</t>
    </rPh>
    <rPh sb="144" eb="145">
      <t>タカ</t>
    </rPh>
    <rPh sb="150" eb="151">
      <t>ツト</t>
    </rPh>
    <rPh sb="156" eb="157">
      <t>カギ</t>
    </rPh>
    <rPh sb="158" eb="160">
      <t>シュウエキ</t>
    </rPh>
    <rPh sb="167" eb="169">
      <t>タイセイ</t>
    </rPh>
    <rPh sb="170" eb="172">
      <t>コウチク</t>
    </rPh>
    <rPh sb="174" eb="176">
      <t>ヒツヨウ</t>
    </rPh>
    <rPh sb="185" eb="187">
      <t>ケイヒ</t>
    </rPh>
    <rPh sb="187" eb="189">
      <t>サクゲン</t>
    </rPh>
    <rPh sb="196" eb="198">
      <t>カンリ</t>
    </rPh>
    <rPh sb="219" eb="220">
      <t>オコナ</t>
    </rPh>
    <rPh sb="229" eb="232">
      <t>ショリジョウ</t>
    </rPh>
    <rPh sb="233" eb="235">
      <t>ハイシ</t>
    </rPh>
    <rPh sb="236" eb="238">
      <t>リュウイキ</t>
    </rPh>
    <rPh sb="238" eb="241">
      <t>ゲスイドウ</t>
    </rPh>
    <rPh sb="243" eb="245">
      <t>セツゾク</t>
    </rPh>
    <rPh sb="245" eb="246">
      <t>トウ</t>
    </rPh>
    <rPh sb="247" eb="24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</si>
</sst>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8426752"/>
        <c:axId val="884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8426752"/>
        <c:axId val="88437120"/>
      </c:lineChart>
      <c:dateAx>
        <c:axId val="88426752"/>
        <c:scaling>
          <c:orientation val="minMax"/>
        </c:scaling>
        <c:delete val="1"/>
        <c:axPos val="b"/>
        <c:numFmt formatCode="ge" sourceLinked="1"/>
        <c:majorTickMark val="none"/>
        <c:minorTickMark val="none"/>
        <c:tickLblPos val="none"/>
        <c:crossAx val="88437120"/>
        <c:crosses val="autoZero"/>
        <c:auto val="1"/>
        <c:lblOffset val="100"/>
        <c:baseTimeUnit val="years"/>
      </c:dateAx>
      <c:valAx>
        <c:axId val="884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42.58</c:v>
                </c:pt>
                <c:pt idx="2">
                  <c:v>43.12</c:v>
                </c:pt>
                <c:pt idx="3">
                  <c:v>43.66</c:v>
                </c:pt>
                <c:pt idx="4">
                  <c:v>42.04</c:v>
                </c:pt>
              </c:numCache>
            </c:numRef>
          </c:val>
        </c:ser>
        <c:dLbls>
          <c:showLegendKey val="0"/>
          <c:showVal val="0"/>
          <c:showCatName val="0"/>
          <c:showSerName val="0"/>
          <c:showPercent val="0"/>
          <c:showBubbleSize val="0"/>
        </c:dLbls>
        <c:gapWidth val="150"/>
        <c:axId val="92445312"/>
        <c:axId val="924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2445312"/>
        <c:axId val="92476160"/>
      </c:lineChart>
      <c:dateAx>
        <c:axId val="92445312"/>
        <c:scaling>
          <c:orientation val="minMax"/>
        </c:scaling>
        <c:delete val="1"/>
        <c:axPos val="b"/>
        <c:numFmt formatCode="ge" sourceLinked="1"/>
        <c:majorTickMark val="none"/>
        <c:minorTickMark val="none"/>
        <c:tickLblPos val="none"/>
        <c:crossAx val="92476160"/>
        <c:crosses val="autoZero"/>
        <c:auto val="1"/>
        <c:lblOffset val="100"/>
        <c:baseTimeUnit val="years"/>
      </c:dateAx>
      <c:valAx>
        <c:axId val="924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82.45</c:v>
                </c:pt>
                <c:pt idx="2">
                  <c:v>80.7</c:v>
                </c:pt>
                <c:pt idx="3">
                  <c:v>85.55</c:v>
                </c:pt>
                <c:pt idx="4">
                  <c:v>86.16</c:v>
                </c:pt>
              </c:numCache>
            </c:numRef>
          </c:val>
        </c:ser>
        <c:dLbls>
          <c:showLegendKey val="0"/>
          <c:showVal val="0"/>
          <c:showCatName val="0"/>
          <c:showSerName val="0"/>
          <c:showPercent val="0"/>
          <c:showBubbleSize val="0"/>
        </c:dLbls>
        <c:gapWidth val="150"/>
        <c:axId val="92502272"/>
        <c:axId val="925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2502272"/>
        <c:axId val="92504448"/>
      </c:lineChart>
      <c:dateAx>
        <c:axId val="92502272"/>
        <c:scaling>
          <c:orientation val="minMax"/>
        </c:scaling>
        <c:delete val="1"/>
        <c:axPos val="b"/>
        <c:numFmt formatCode="ge" sourceLinked="1"/>
        <c:majorTickMark val="none"/>
        <c:minorTickMark val="none"/>
        <c:tickLblPos val="none"/>
        <c:crossAx val="92504448"/>
        <c:crosses val="autoZero"/>
        <c:auto val="1"/>
        <c:lblOffset val="100"/>
        <c:baseTimeUnit val="years"/>
      </c:dateAx>
      <c:valAx>
        <c:axId val="92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100.01</c:v>
                </c:pt>
                <c:pt idx="2">
                  <c:v>100.17</c:v>
                </c:pt>
                <c:pt idx="3">
                  <c:v>100</c:v>
                </c:pt>
                <c:pt idx="4">
                  <c:v>100.32</c:v>
                </c:pt>
              </c:numCache>
            </c:numRef>
          </c:val>
        </c:ser>
        <c:dLbls>
          <c:showLegendKey val="0"/>
          <c:showVal val="0"/>
          <c:showCatName val="0"/>
          <c:showSerName val="0"/>
          <c:showPercent val="0"/>
          <c:showBubbleSize val="0"/>
        </c:dLbls>
        <c:gapWidth val="150"/>
        <c:axId val="88463232"/>
        <c:axId val="899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88463232"/>
        <c:axId val="89923584"/>
      </c:lineChart>
      <c:dateAx>
        <c:axId val="88463232"/>
        <c:scaling>
          <c:orientation val="minMax"/>
        </c:scaling>
        <c:delete val="1"/>
        <c:axPos val="b"/>
        <c:numFmt formatCode="ge" sourceLinked="1"/>
        <c:majorTickMark val="none"/>
        <c:minorTickMark val="none"/>
        <c:tickLblPos val="none"/>
        <c:crossAx val="89923584"/>
        <c:crosses val="autoZero"/>
        <c:auto val="1"/>
        <c:lblOffset val="100"/>
        <c:baseTimeUnit val="years"/>
      </c:dateAx>
      <c:valAx>
        <c:axId val="899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2.0499999999999998</c:v>
                </c:pt>
                <c:pt idx="2">
                  <c:v>4.1399999999999997</c:v>
                </c:pt>
                <c:pt idx="3">
                  <c:v>6.09</c:v>
                </c:pt>
                <c:pt idx="4">
                  <c:v>12.34</c:v>
                </c:pt>
              </c:numCache>
            </c:numRef>
          </c:val>
        </c:ser>
        <c:dLbls>
          <c:showLegendKey val="0"/>
          <c:showVal val="0"/>
          <c:showCatName val="0"/>
          <c:showSerName val="0"/>
          <c:showPercent val="0"/>
          <c:showBubbleSize val="0"/>
        </c:dLbls>
        <c:gapWidth val="150"/>
        <c:axId val="89957888"/>
        <c:axId val="899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89957888"/>
        <c:axId val="89959808"/>
      </c:lineChart>
      <c:dateAx>
        <c:axId val="89957888"/>
        <c:scaling>
          <c:orientation val="minMax"/>
        </c:scaling>
        <c:delete val="1"/>
        <c:axPos val="b"/>
        <c:numFmt formatCode="ge" sourceLinked="1"/>
        <c:majorTickMark val="none"/>
        <c:minorTickMark val="none"/>
        <c:tickLblPos val="none"/>
        <c:crossAx val="89959808"/>
        <c:crosses val="autoZero"/>
        <c:auto val="1"/>
        <c:lblOffset val="100"/>
        <c:baseTimeUnit val="years"/>
      </c:dateAx>
      <c:valAx>
        <c:axId val="899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0055808"/>
        <c:axId val="900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055808"/>
        <c:axId val="90057728"/>
      </c:lineChart>
      <c:dateAx>
        <c:axId val="90055808"/>
        <c:scaling>
          <c:orientation val="minMax"/>
        </c:scaling>
        <c:delete val="1"/>
        <c:axPos val="b"/>
        <c:numFmt formatCode="ge" sourceLinked="1"/>
        <c:majorTickMark val="none"/>
        <c:minorTickMark val="none"/>
        <c:tickLblPos val="none"/>
        <c:crossAx val="90057728"/>
        <c:crosses val="autoZero"/>
        <c:auto val="1"/>
        <c:lblOffset val="100"/>
        <c:baseTimeUnit val="years"/>
      </c:dateAx>
      <c:valAx>
        <c:axId val="900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0109056"/>
        <c:axId val="90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90109056"/>
        <c:axId val="90110976"/>
      </c:lineChart>
      <c:dateAx>
        <c:axId val="90109056"/>
        <c:scaling>
          <c:orientation val="minMax"/>
        </c:scaling>
        <c:delete val="1"/>
        <c:axPos val="b"/>
        <c:numFmt formatCode="ge" sourceLinked="1"/>
        <c:majorTickMark val="none"/>
        <c:minorTickMark val="none"/>
        <c:tickLblPos val="none"/>
        <c:crossAx val="90110976"/>
        <c:crosses val="autoZero"/>
        <c:auto val="1"/>
        <c:lblOffset val="100"/>
        <c:baseTimeUnit val="years"/>
      </c:dateAx>
      <c:valAx>
        <c:axId val="90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170.43</c:v>
                </c:pt>
                <c:pt idx="2">
                  <c:v>107.07</c:v>
                </c:pt>
                <c:pt idx="3">
                  <c:v>231.04</c:v>
                </c:pt>
                <c:pt idx="4">
                  <c:v>206.39</c:v>
                </c:pt>
              </c:numCache>
            </c:numRef>
          </c:val>
        </c:ser>
        <c:dLbls>
          <c:showLegendKey val="0"/>
          <c:showVal val="0"/>
          <c:showCatName val="0"/>
          <c:showSerName val="0"/>
          <c:showPercent val="0"/>
          <c:showBubbleSize val="0"/>
        </c:dLbls>
        <c:gapWidth val="150"/>
        <c:axId val="90145536"/>
        <c:axId val="901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90145536"/>
        <c:axId val="90147456"/>
      </c:lineChart>
      <c:dateAx>
        <c:axId val="90145536"/>
        <c:scaling>
          <c:orientation val="minMax"/>
        </c:scaling>
        <c:delete val="1"/>
        <c:axPos val="b"/>
        <c:numFmt formatCode="ge" sourceLinked="1"/>
        <c:majorTickMark val="none"/>
        <c:minorTickMark val="none"/>
        <c:tickLblPos val="none"/>
        <c:crossAx val="90147456"/>
        <c:crosses val="autoZero"/>
        <c:auto val="1"/>
        <c:lblOffset val="100"/>
        <c:baseTimeUnit val="years"/>
      </c:dateAx>
      <c:valAx>
        <c:axId val="901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3110.3</c:v>
                </c:pt>
                <c:pt idx="2">
                  <c:v>2956.83</c:v>
                </c:pt>
                <c:pt idx="3">
                  <c:v>2791.21</c:v>
                </c:pt>
                <c:pt idx="4">
                  <c:v>3078.74</c:v>
                </c:pt>
              </c:numCache>
            </c:numRef>
          </c:val>
        </c:ser>
        <c:dLbls>
          <c:showLegendKey val="0"/>
          <c:showVal val="0"/>
          <c:showCatName val="0"/>
          <c:showSerName val="0"/>
          <c:showPercent val="0"/>
          <c:showBubbleSize val="0"/>
        </c:dLbls>
        <c:gapWidth val="150"/>
        <c:axId val="90194304"/>
        <c:axId val="901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0194304"/>
        <c:axId val="90196224"/>
      </c:lineChart>
      <c:dateAx>
        <c:axId val="90194304"/>
        <c:scaling>
          <c:orientation val="minMax"/>
        </c:scaling>
        <c:delete val="1"/>
        <c:axPos val="b"/>
        <c:numFmt formatCode="ge" sourceLinked="1"/>
        <c:majorTickMark val="none"/>
        <c:minorTickMark val="none"/>
        <c:tickLblPos val="none"/>
        <c:crossAx val="90196224"/>
        <c:crosses val="autoZero"/>
        <c:auto val="1"/>
        <c:lblOffset val="100"/>
        <c:baseTimeUnit val="years"/>
      </c:dateAx>
      <c:valAx>
        <c:axId val="901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71.41</c:v>
                </c:pt>
                <c:pt idx="2">
                  <c:v>83.42</c:v>
                </c:pt>
                <c:pt idx="3">
                  <c:v>82.36</c:v>
                </c:pt>
                <c:pt idx="4">
                  <c:v>83.43</c:v>
                </c:pt>
              </c:numCache>
            </c:numRef>
          </c:val>
        </c:ser>
        <c:dLbls>
          <c:showLegendKey val="0"/>
          <c:showVal val="0"/>
          <c:showCatName val="0"/>
          <c:showSerName val="0"/>
          <c:showPercent val="0"/>
          <c:showBubbleSize val="0"/>
        </c:dLbls>
        <c:gapWidth val="150"/>
        <c:axId val="90230784"/>
        <c:axId val="902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0230784"/>
        <c:axId val="90232704"/>
      </c:lineChart>
      <c:dateAx>
        <c:axId val="90230784"/>
        <c:scaling>
          <c:orientation val="minMax"/>
        </c:scaling>
        <c:delete val="1"/>
        <c:axPos val="b"/>
        <c:numFmt formatCode="ge" sourceLinked="1"/>
        <c:majorTickMark val="none"/>
        <c:minorTickMark val="none"/>
        <c:tickLblPos val="none"/>
        <c:crossAx val="90232704"/>
        <c:crosses val="autoZero"/>
        <c:auto val="1"/>
        <c:lblOffset val="100"/>
        <c:baseTimeUnit val="years"/>
      </c:dateAx>
      <c:valAx>
        <c:axId val="902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159.55000000000001</c:v>
                </c:pt>
                <c:pt idx="2">
                  <c:v>138.52000000000001</c:v>
                </c:pt>
                <c:pt idx="3">
                  <c:v>142.26</c:v>
                </c:pt>
                <c:pt idx="4">
                  <c:v>139.22999999999999</c:v>
                </c:pt>
              </c:numCache>
            </c:numRef>
          </c:val>
        </c:ser>
        <c:dLbls>
          <c:showLegendKey val="0"/>
          <c:showVal val="0"/>
          <c:showCatName val="0"/>
          <c:showSerName val="0"/>
          <c:showPercent val="0"/>
          <c:showBubbleSize val="0"/>
        </c:dLbls>
        <c:gapWidth val="150"/>
        <c:axId val="92425216"/>
        <c:axId val="924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2425216"/>
        <c:axId val="92427392"/>
      </c:lineChart>
      <c:dateAx>
        <c:axId val="92425216"/>
        <c:scaling>
          <c:orientation val="minMax"/>
        </c:scaling>
        <c:delete val="1"/>
        <c:axPos val="b"/>
        <c:numFmt formatCode="ge" sourceLinked="1"/>
        <c:majorTickMark val="none"/>
        <c:minorTickMark val="none"/>
        <c:tickLblPos val="none"/>
        <c:crossAx val="92427392"/>
        <c:crosses val="autoZero"/>
        <c:auto val="1"/>
        <c:lblOffset val="100"/>
        <c:baseTimeUnit val="years"/>
      </c:dateAx>
      <c:valAx>
        <c:axId val="924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421701</v>
      </c>
      <c r="AM8" s="47"/>
      <c r="AN8" s="47"/>
      <c r="AO8" s="47"/>
      <c r="AP8" s="47"/>
      <c r="AQ8" s="47"/>
      <c r="AR8" s="47"/>
      <c r="AS8" s="47"/>
      <c r="AT8" s="43">
        <f>データ!S6</f>
        <v>918.32</v>
      </c>
      <c r="AU8" s="43"/>
      <c r="AV8" s="43"/>
      <c r="AW8" s="43"/>
      <c r="AX8" s="43"/>
      <c r="AY8" s="43"/>
      <c r="AZ8" s="43"/>
      <c r="BA8" s="43"/>
      <c r="BB8" s="43">
        <f>データ!T6</f>
        <v>459.21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65.63</v>
      </c>
      <c r="J10" s="43"/>
      <c r="K10" s="43"/>
      <c r="L10" s="43"/>
      <c r="M10" s="43"/>
      <c r="N10" s="43"/>
      <c r="O10" s="43"/>
      <c r="P10" s="43">
        <f>データ!O6</f>
        <v>1.51</v>
      </c>
      <c r="Q10" s="43"/>
      <c r="R10" s="43"/>
      <c r="S10" s="43"/>
      <c r="T10" s="43"/>
      <c r="U10" s="43"/>
      <c r="V10" s="43"/>
      <c r="W10" s="43">
        <f>データ!P6</f>
        <v>95.26</v>
      </c>
      <c r="X10" s="43"/>
      <c r="Y10" s="43"/>
      <c r="Z10" s="43"/>
      <c r="AA10" s="43"/>
      <c r="AB10" s="43"/>
      <c r="AC10" s="43"/>
      <c r="AD10" s="47">
        <f>データ!Q6</f>
        <v>1944</v>
      </c>
      <c r="AE10" s="47"/>
      <c r="AF10" s="47"/>
      <c r="AG10" s="47"/>
      <c r="AH10" s="47"/>
      <c r="AI10" s="47"/>
      <c r="AJ10" s="47"/>
      <c r="AK10" s="2"/>
      <c r="AL10" s="47">
        <f>データ!U6</f>
        <v>6351</v>
      </c>
      <c r="AM10" s="47"/>
      <c r="AN10" s="47"/>
      <c r="AO10" s="47"/>
      <c r="AP10" s="47"/>
      <c r="AQ10" s="47"/>
      <c r="AR10" s="47"/>
      <c r="AS10" s="47"/>
      <c r="AT10" s="43">
        <f>データ!V6</f>
        <v>1.44</v>
      </c>
      <c r="AU10" s="43"/>
      <c r="AV10" s="43"/>
      <c r="AW10" s="43"/>
      <c r="AX10" s="43"/>
      <c r="AY10" s="43"/>
      <c r="AZ10" s="43"/>
      <c r="BA10" s="43"/>
      <c r="BB10" s="43">
        <f>データ!W6</f>
        <v>4410.42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232114</v>
      </c>
      <c r="D6" s="31">
        <f t="shared" si="3"/>
        <v>46</v>
      </c>
      <c r="E6" s="31">
        <f t="shared" si="3"/>
        <v>17</v>
      </c>
      <c r="F6" s="31">
        <f t="shared" si="3"/>
        <v>4</v>
      </c>
      <c r="G6" s="31">
        <f t="shared" si="3"/>
        <v>0</v>
      </c>
      <c r="H6" s="31" t="str">
        <f t="shared" si="3"/>
        <v>愛知県　豊田市</v>
      </c>
      <c r="I6" s="31" t="str">
        <f t="shared" si="3"/>
        <v>法適用</v>
      </c>
      <c r="J6" s="31" t="str">
        <f t="shared" si="3"/>
        <v>下水道事業</v>
      </c>
      <c r="K6" s="31" t="str">
        <f t="shared" si="3"/>
        <v>特定環境保全公共下水道</v>
      </c>
      <c r="L6" s="31" t="str">
        <f t="shared" si="3"/>
        <v>D2</v>
      </c>
      <c r="M6" s="32" t="str">
        <f t="shared" si="3"/>
        <v>-</v>
      </c>
      <c r="N6" s="32">
        <f t="shared" si="3"/>
        <v>65.63</v>
      </c>
      <c r="O6" s="32">
        <f t="shared" si="3"/>
        <v>1.51</v>
      </c>
      <c r="P6" s="32">
        <f t="shared" si="3"/>
        <v>95.26</v>
      </c>
      <c r="Q6" s="32">
        <f t="shared" si="3"/>
        <v>1944</v>
      </c>
      <c r="R6" s="32">
        <f t="shared" si="3"/>
        <v>421701</v>
      </c>
      <c r="S6" s="32">
        <f t="shared" si="3"/>
        <v>918.32</v>
      </c>
      <c r="T6" s="32">
        <f t="shared" si="3"/>
        <v>459.21</v>
      </c>
      <c r="U6" s="32">
        <f t="shared" si="3"/>
        <v>6351</v>
      </c>
      <c r="V6" s="32">
        <f t="shared" si="3"/>
        <v>1.44</v>
      </c>
      <c r="W6" s="32">
        <f t="shared" si="3"/>
        <v>4410.42</v>
      </c>
      <c r="X6" s="33" t="str">
        <f>IF(X7="",NA(),X7)</f>
        <v>-</v>
      </c>
      <c r="Y6" s="33">
        <f t="shared" ref="Y6:AG6" si="4">IF(Y7="",NA(),Y7)</f>
        <v>100.01</v>
      </c>
      <c r="Z6" s="33">
        <f t="shared" si="4"/>
        <v>100.17</v>
      </c>
      <c r="AA6" s="33">
        <f t="shared" si="4"/>
        <v>100</v>
      </c>
      <c r="AB6" s="33">
        <f t="shared" si="4"/>
        <v>100.32</v>
      </c>
      <c r="AC6" s="33" t="str">
        <f t="shared" si="4"/>
        <v>-</v>
      </c>
      <c r="AD6" s="33">
        <f t="shared" si="4"/>
        <v>91.52</v>
      </c>
      <c r="AE6" s="33">
        <f t="shared" si="4"/>
        <v>94.73</v>
      </c>
      <c r="AF6" s="33">
        <f t="shared" si="4"/>
        <v>96.59</v>
      </c>
      <c r="AG6" s="33">
        <f t="shared" si="4"/>
        <v>101.24</v>
      </c>
      <c r="AH6" s="32" t="str">
        <f>IF(AH7="","",IF(AH7="-","【-】","【"&amp;SUBSTITUTE(TEXT(AH7,"#,##0.00"),"-","△")&amp;"】"))</f>
        <v>【99.53】</v>
      </c>
      <c r="AI6" s="33" t="str">
        <f>IF(AI7="",NA(),AI7)</f>
        <v>-</v>
      </c>
      <c r="AJ6" s="32">
        <f t="shared" ref="AJ6:AR6" si="5">IF(AJ7="",NA(),AJ7)</f>
        <v>0</v>
      </c>
      <c r="AK6" s="32">
        <f t="shared" si="5"/>
        <v>0</v>
      </c>
      <c r="AL6" s="32">
        <f t="shared" si="5"/>
        <v>0</v>
      </c>
      <c r="AM6" s="32">
        <f t="shared" si="5"/>
        <v>0</v>
      </c>
      <c r="AN6" s="33" t="str">
        <f t="shared" si="5"/>
        <v>-</v>
      </c>
      <c r="AO6" s="33">
        <f t="shared" si="5"/>
        <v>243.86</v>
      </c>
      <c r="AP6" s="33">
        <f t="shared" si="5"/>
        <v>236.15</v>
      </c>
      <c r="AQ6" s="33">
        <f t="shared" si="5"/>
        <v>232.81</v>
      </c>
      <c r="AR6" s="33">
        <f t="shared" si="5"/>
        <v>184.13</v>
      </c>
      <c r="AS6" s="32" t="str">
        <f>IF(AS7="","",IF(AS7="-","【-】","【"&amp;SUBSTITUTE(TEXT(AS7,"#,##0.00"),"-","△")&amp;"】"))</f>
        <v>【154.95】</v>
      </c>
      <c r="AT6" s="33" t="str">
        <f>IF(AT7="",NA(),AT7)</f>
        <v>-</v>
      </c>
      <c r="AU6" s="33">
        <f t="shared" ref="AU6:BC6" si="6">IF(AU7="",NA(),AU7)</f>
        <v>170.43</v>
      </c>
      <c r="AV6" s="33">
        <f t="shared" si="6"/>
        <v>107.07</v>
      </c>
      <c r="AW6" s="33">
        <f t="shared" si="6"/>
        <v>231.04</v>
      </c>
      <c r="AX6" s="33">
        <f t="shared" si="6"/>
        <v>206.39</v>
      </c>
      <c r="AY6" s="33" t="str">
        <f t="shared" si="6"/>
        <v>-</v>
      </c>
      <c r="AZ6" s="33">
        <f t="shared" si="6"/>
        <v>341.28</v>
      </c>
      <c r="BA6" s="33">
        <f t="shared" si="6"/>
        <v>243.58</v>
      </c>
      <c r="BB6" s="33">
        <f t="shared" si="6"/>
        <v>290.19</v>
      </c>
      <c r="BC6" s="33">
        <f t="shared" si="6"/>
        <v>63.22</v>
      </c>
      <c r="BD6" s="32" t="str">
        <f>IF(BD7="","",IF(BD7="-","【-】","【"&amp;SUBSTITUTE(TEXT(BD7,"#,##0.00"),"-","△")&amp;"】"))</f>
        <v>【59.45】</v>
      </c>
      <c r="BE6" s="33" t="str">
        <f>IF(BE7="",NA(),BE7)</f>
        <v>-</v>
      </c>
      <c r="BF6" s="33">
        <f t="shared" ref="BF6:BN6" si="7">IF(BF7="",NA(),BF7)</f>
        <v>3110.3</v>
      </c>
      <c r="BG6" s="33">
        <f t="shared" si="7"/>
        <v>2956.83</v>
      </c>
      <c r="BH6" s="33">
        <f t="shared" si="7"/>
        <v>2791.21</v>
      </c>
      <c r="BI6" s="33">
        <f t="shared" si="7"/>
        <v>3078.74</v>
      </c>
      <c r="BJ6" s="33" t="str">
        <f t="shared" si="7"/>
        <v>-</v>
      </c>
      <c r="BK6" s="33">
        <f t="shared" si="7"/>
        <v>1764.87</v>
      </c>
      <c r="BL6" s="33">
        <f t="shared" si="7"/>
        <v>1622.51</v>
      </c>
      <c r="BM6" s="33">
        <f t="shared" si="7"/>
        <v>1569.13</v>
      </c>
      <c r="BN6" s="33">
        <f t="shared" si="7"/>
        <v>1436</v>
      </c>
      <c r="BO6" s="32" t="str">
        <f>IF(BO7="","",IF(BO7="-","【-】","【"&amp;SUBSTITUTE(TEXT(BO7,"#,##0.00"),"-","△")&amp;"】"))</f>
        <v>【1,479.31】</v>
      </c>
      <c r="BP6" s="33" t="str">
        <f>IF(BP7="",NA(),BP7)</f>
        <v>-</v>
      </c>
      <c r="BQ6" s="33">
        <f t="shared" ref="BQ6:BY6" si="8">IF(BQ7="",NA(),BQ7)</f>
        <v>71.41</v>
      </c>
      <c r="BR6" s="33">
        <f t="shared" si="8"/>
        <v>83.42</v>
      </c>
      <c r="BS6" s="33">
        <f t="shared" si="8"/>
        <v>82.36</v>
      </c>
      <c r="BT6" s="33">
        <f t="shared" si="8"/>
        <v>83.43</v>
      </c>
      <c r="BU6" s="33" t="str">
        <f t="shared" si="8"/>
        <v>-</v>
      </c>
      <c r="BV6" s="33">
        <f t="shared" si="8"/>
        <v>60.75</v>
      </c>
      <c r="BW6" s="33">
        <f t="shared" si="8"/>
        <v>62.83</v>
      </c>
      <c r="BX6" s="33">
        <f t="shared" si="8"/>
        <v>64.63</v>
      </c>
      <c r="BY6" s="33">
        <f t="shared" si="8"/>
        <v>66.56</v>
      </c>
      <c r="BZ6" s="32" t="str">
        <f>IF(BZ7="","",IF(BZ7="-","【-】","【"&amp;SUBSTITUTE(TEXT(BZ7,"#,##0.00"),"-","△")&amp;"】"))</f>
        <v>【63.50】</v>
      </c>
      <c r="CA6" s="33" t="str">
        <f>IF(CA7="",NA(),CA7)</f>
        <v>-</v>
      </c>
      <c r="CB6" s="33">
        <f t="shared" ref="CB6:CJ6" si="9">IF(CB7="",NA(),CB7)</f>
        <v>159.55000000000001</v>
      </c>
      <c r="CC6" s="33">
        <f t="shared" si="9"/>
        <v>138.52000000000001</v>
      </c>
      <c r="CD6" s="33">
        <f t="shared" si="9"/>
        <v>142.26</v>
      </c>
      <c r="CE6" s="33">
        <f t="shared" si="9"/>
        <v>139.22999999999999</v>
      </c>
      <c r="CF6" s="33" t="str">
        <f t="shared" si="9"/>
        <v>-</v>
      </c>
      <c r="CG6" s="33">
        <f t="shared" si="9"/>
        <v>256</v>
      </c>
      <c r="CH6" s="33">
        <f t="shared" si="9"/>
        <v>250.43</v>
      </c>
      <c r="CI6" s="33">
        <f t="shared" si="9"/>
        <v>245.75</v>
      </c>
      <c r="CJ6" s="33">
        <f t="shared" si="9"/>
        <v>244.29</v>
      </c>
      <c r="CK6" s="32" t="str">
        <f>IF(CK7="","",IF(CK7="-","【-】","【"&amp;SUBSTITUTE(TEXT(CK7,"#,##0.00"),"-","△")&amp;"】"))</f>
        <v>【253.12】</v>
      </c>
      <c r="CL6" s="33" t="str">
        <f>IF(CL7="",NA(),CL7)</f>
        <v>-</v>
      </c>
      <c r="CM6" s="33">
        <f t="shared" ref="CM6:CU6" si="10">IF(CM7="",NA(),CM7)</f>
        <v>42.58</v>
      </c>
      <c r="CN6" s="33">
        <f t="shared" si="10"/>
        <v>43.12</v>
      </c>
      <c r="CO6" s="33">
        <f t="shared" si="10"/>
        <v>43.66</v>
      </c>
      <c r="CP6" s="33">
        <f t="shared" si="10"/>
        <v>42.04</v>
      </c>
      <c r="CQ6" s="33" t="str">
        <f t="shared" si="10"/>
        <v>-</v>
      </c>
      <c r="CR6" s="33">
        <f t="shared" si="10"/>
        <v>41.59</v>
      </c>
      <c r="CS6" s="33">
        <f t="shared" si="10"/>
        <v>42.31</v>
      </c>
      <c r="CT6" s="33">
        <f t="shared" si="10"/>
        <v>43.65</v>
      </c>
      <c r="CU6" s="33">
        <f t="shared" si="10"/>
        <v>43.58</v>
      </c>
      <c r="CV6" s="32" t="str">
        <f>IF(CV7="","",IF(CV7="-","【-】","【"&amp;SUBSTITUTE(TEXT(CV7,"#,##0.00"),"-","△")&amp;"】"))</f>
        <v>【41.06】</v>
      </c>
      <c r="CW6" s="33" t="str">
        <f>IF(CW7="",NA(),CW7)</f>
        <v>-</v>
      </c>
      <c r="CX6" s="33">
        <f t="shared" ref="CX6:DF6" si="11">IF(CX7="",NA(),CX7)</f>
        <v>82.45</v>
      </c>
      <c r="CY6" s="33">
        <f t="shared" si="11"/>
        <v>80.7</v>
      </c>
      <c r="CZ6" s="33">
        <f t="shared" si="11"/>
        <v>85.55</v>
      </c>
      <c r="DA6" s="33">
        <f t="shared" si="11"/>
        <v>86.16</v>
      </c>
      <c r="DB6" s="33" t="str">
        <f t="shared" si="11"/>
        <v>-</v>
      </c>
      <c r="DC6" s="33">
        <f t="shared" si="11"/>
        <v>80.47</v>
      </c>
      <c r="DD6" s="33">
        <f t="shared" si="11"/>
        <v>81.3</v>
      </c>
      <c r="DE6" s="33">
        <f t="shared" si="11"/>
        <v>82.2</v>
      </c>
      <c r="DF6" s="33">
        <f t="shared" si="11"/>
        <v>82.35</v>
      </c>
      <c r="DG6" s="32" t="str">
        <f>IF(DG7="","",IF(DG7="-","【-】","【"&amp;SUBSTITUTE(TEXT(DG7,"#,##0.00"),"-","△")&amp;"】"))</f>
        <v>【80.39】</v>
      </c>
      <c r="DH6" s="33" t="str">
        <f>IF(DH7="",NA(),DH7)</f>
        <v>-</v>
      </c>
      <c r="DI6" s="33">
        <f t="shared" ref="DI6:DQ6" si="12">IF(DI7="",NA(),DI7)</f>
        <v>2.0499999999999998</v>
      </c>
      <c r="DJ6" s="33">
        <f t="shared" si="12"/>
        <v>4.1399999999999997</v>
      </c>
      <c r="DK6" s="33">
        <f t="shared" si="12"/>
        <v>6.09</v>
      </c>
      <c r="DL6" s="33">
        <f t="shared" si="12"/>
        <v>12.34</v>
      </c>
      <c r="DM6" s="33" t="str">
        <f t="shared" si="12"/>
        <v>-</v>
      </c>
      <c r="DN6" s="33">
        <f t="shared" si="12"/>
        <v>11.86</v>
      </c>
      <c r="DO6" s="33">
        <f t="shared" si="12"/>
        <v>12.99</v>
      </c>
      <c r="DP6" s="33">
        <f t="shared" si="12"/>
        <v>13.6</v>
      </c>
      <c r="DQ6" s="33">
        <f t="shared" si="12"/>
        <v>22.34</v>
      </c>
      <c r="DR6" s="32" t="str">
        <f>IF(DR7="","",IF(DR7="-","【-】","【"&amp;SUBSTITUTE(TEXT(DR7,"#,##0.00"),"-","△")&amp;"】"))</f>
        <v>【21.63】</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232114</v>
      </c>
      <c r="D7" s="35">
        <v>46</v>
      </c>
      <c r="E7" s="35">
        <v>17</v>
      </c>
      <c r="F7" s="35">
        <v>4</v>
      </c>
      <c r="G7" s="35">
        <v>0</v>
      </c>
      <c r="H7" s="35" t="s">
        <v>96</v>
      </c>
      <c r="I7" s="35" t="s">
        <v>97</v>
      </c>
      <c r="J7" s="35" t="s">
        <v>98</v>
      </c>
      <c r="K7" s="35" t="s">
        <v>99</v>
      </c>
      <c r="L7" s="35" t="s">
        <v>100</v>
      </c>
      <c r="M7" s="36" t="s">
        <v>101</v>
      </c>
      <c r="N7" s="36">
        <v>65.63</v>
      </c>
      <c r="O7" s="36">
        <v>1.51</v>
      </c>
      <c r="P7" s="36">
        <v>95.26</v>
      </c>
      <c r="Q7" s="36">
        <v>1944</v>
      </c>
      <c r="R7" s="36">
        <v>421701</v>
      </c>
      <c r="S7" s="36">
        <v>918.32</v>
      </c>
      <c r="T7" s="36">
        <v>459.21</v>
      </c>
      <c r="U7" s="36">
        <v>6351</v>
      </c>
      <c r="V7" s="36">
        <v>1.44</v>
      </c>
      <c r="W7" s="36">
        <v>4410.42</v>
      </c>
      <c r="X7" s="36" t="s">
        <v>101</v>
      </c>
      <c r="Y7" s="36">
        <v>100.01</v>
      </c>
      <c r="Z7" s="36">
        <v>100.17</v>
      </c>
      <c r="AA7" s="36">
        <v>100</v>
      </c>
      <c r="AB7" s="36">
        <v>100.32</v>
      </c>
      <c r="AC7" s="36" t="s">
        <v>101</v>
      </c>
      <c r="AD7" s="36">
        <v>91.52</v>
      </c>
      <c r="AE7" s="36">
        <v>94.73</v>
      </c>
      <c r="AF7" s="36">
        <v>96.59</v>
      </c>
      <c r="AG7" s="36">
        <v>101.24</v>
      </c>
      <c r="AH7" s="36">
        <v>99.53</v>
      </c>
      <c r="AI7" s="36" t="s">
        <v>101</v>
      </c>
      <c r="AJ7" s="36">
        <v>0</v>
      </c>
      <c r="AK7" s="36">
        <v>0</v>
      </c>
      <c r="AL7" s="36">
        <v>0</v>
      </c>
      <c r="AM7" s="36">
        <v>0</v>
      </c>
      <c r="AN7" s="36" t="s">
        <v>101</v>
      </c>
      <c r="AO7" s="36">
        <v>243.86</v>
      </c>
      <c r="AP7" s="36">
        <v>236.15</v>
      </c>
      <c r="AQ7" s="36">
        <v>232.81</v>
      </c>
      <c r="AR7" s="36">
        <v>184.13</v>
      </c>
      <c r="AS7" s="36">
        <v>154.94999999999999</v>
      </c>
      <c r="AT7" s="36" t="s">
        <v>101</v>
      </c>
      <c r="AU7" s="36">
        <v>170.43</v>
      </c>
      <c r="AV7" s="36">
        <v>107.07</v>
      </c>
      <c r="AW7" s="36">
        <v>231.04</v>
      </c>
      <c r="AX7" s="36">
        <v>206.39</v>
      </c>
      <c r="AY7" s="36" t="s">
        <v>101</v>
      </c>
      <c r="AZ7" s="36">
        <v>341.28</v>
      </c>
      <c r="BA7" s="36">
        <v>243.58</v>
      </c>
      <c r="BB7" s="36">
        <v>290.19</v>
      </c>
      <c r="BC7" s="36">
        <v>63.22</v>
      </c>
      <c r="BD7" s="36">
        <v>59.45</v>
      </c>
      <c r="BE7" s="36" t="s">
        <v>101</v>
      </c>
      <c r="BF7" s="36">
        <v>3110.3</v>
      </c>
      <c r="BG7" s="36">
        <v>2956.83</v>
      </c>
      <c r="BH7" s="36">
        <v>2791.21</v>
      </c>
      <c r="BI7" s="36">
        <v>3078.74</v>
      </c>
      <c r="BJ7" s="36" t="s">
        <v>101</v>
      </c>
      <c r="BK7" s="36">
        <v>1764.87</v>
      </c>
      <c r="BL7" s="36">
        <v>1622.51</v>
      </c>
      <c r="BM7" s="36">
        <v>1569.13</v>
      </c>
      <c r="BN7" s="36">
        <v>1436</v>
      </c>
      <c r="BO7" s="36">
        <v>1479.31</v>
      </c>
      <c r="BP7" s="36" t="s">
        <v>101</v>
      </c>
      <c r="BQ7" s="36">
        <v>71.41</v>
      </c>
      <c r="BR7" s="36">
        <v>83.42</v>
      </c>
      <c r="BS7" s="36">
        <v>82.36</v>
      </c>
      <c r="BT7" s="36">
        <v>83.43</v>
      </c>
      <c r="BU7" s="36" t="s">
        <v>101</v>
      </c>
      <c r="BV7" s="36">
        <v>60.75</v>
      </c>
      <c r="BW7" s="36">
        <v>62.83</v>
      </c>
      <c r="BX7" s="36">
        <v>64.63</v>
      </c>
      <c r="BY7" s="36">
        <v>66.56</v>
      </c>
      <c r="BZ7" s="36">
        <v>63.5</v>
      </c>
      <c r="CA7" s="36" t="s">
        <v>101</v>
      </c>
      <c r="CB7" s="36">
        <v>159.55000000000001</v>
      </c>
      <c r="CC7" s="36">
        <v>138.52000000000001</v>
      </c>
      <c r="CD7" s="36">
        <v>142.26</v>
      </c>
      <c r="CE7" s="36">
        <v>139.22999999999999</v>
      </c>
      <c r="CF7" s="36" t="s">
        <v>101</v>
      </c>
      <c r="CG7" s="36">
        <v>256</v>
      </c>
      <c r="CH7" s="36">
        <v>250.43</v>
      </c>
      <c r="CI7" s="36">
        <v>245.75</v>
      </c>
      <c r="CJ7" s="36">
        <v>244.29</v>
      </c>
      <c r="CK7" s="36">
        <v>253.12</v>
      </c>
      <c r="CL7" s="36" t="s">
        <v>101</v>
      </c>
      <c r="CM7" s="36">
        <v>42.58</v>
      </c>
      <c r="CN7" s="36">
        <v>43.12</v>
      </c>
      <c r="CO7" s="36">
        <v>43.66</v>
      </c>
      <c r="CP7" s="36">
        <v>42.04</v>
      </c>
      <c r="CQ7" s="36" t="s">
        <v>101</v>
      </c>
      <c r="CR7" s="36">
        <v>41.59</v>
      </c>
      <c r="CS7" s="36">
        <v>42.31</v>
      </c>
      <c r="CT7" s="36">
        <v>43.65</v>
      </c>
      <c r="CU7" s="36">
        <v>43.58</v>
      </c>
      <c r="CV7" s="36">
        <v>41.06</v>
      </c>
      <c r="CW7" s="36" t="s">
        <v>101</v>
      </c>
      <c r="CX7" s="36">
        <v>82.45</v>
      </c>
      <c r="CY7" s="36">
        <v>80.7</v>
      </c>
      <c r="CZ7" s="36">
        <v>85.55</v>
      </c>
      <c r="DA7" s="36">
        <v>86.16</v>
      </c>
      <c r="DB7" s="36" t="s">
        <v>101</v>
      </c>
      <c r="DC7" s="36">
        <v>80.47</v>
      </c>
      <c r="DD7" s="36">
        <v>81.3</v>
      </c>
      <c r="DE7" s="36">
        <v>82.2</v>
      </c>
      <c r="DF7" s="36">
        <v>82.35</v>
      </c>
      <c r="DG7" s="36">
        <v>80.39</v>
      </c>
      <c r="DH7" s="36" t="s">
        <v>101</v>
      </c>
      <c r="DI7" s="36">
        <v>2.0499999999999998</v>
      </c>
      <c r="DJ7" s="36">
        <v>4.1399999999999997</v>
      </c>
      <c r="DK7" s="36">
        <v>6.09</v>
      </c>
      <c r="DL7" s="36">
        <v>12.34</v>
      </c>
      <c r="DM7" s="36" t="s">
        <v>101</v>
      </c>
      <c r="DN7" s="36">
        <v>11.86</v>
      </c>
      <c r="DO7" s="36">
        <v>12.99</v>
      </c>
      <c r="DP7" s="36">
        <v>13.6</v>
      </c>
      <c r="DQ7" s="36">
        <v>22.34</v>
      </c>
      <c r="DR7" s="36">
        <v>21.63</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2016-02-25T04:02:47Z</cp:lastPrinted>
  <dcterms:created xsi:type="dcterms:W3CDTF">2016-02-03T07:47:18Z</dcterms:created>
  <dcterms:modified xsi:type="dcterms:W3CDTF">2016-02-25T04:02:50Z</dcterms:modified>
  <cp:category/>
</cp:coreProperties>
</file>