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AD10" i="4" s="1"/>
  <c r="P6" i="5"/>
  <c r="O6" i="5"/>
  <c r="P10" i="4" s="1"/>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I10" i="4"/>
  <c r="BB8" i="4"/>
  <c r="AT8" i="4"/>
  <c r="AL8" i="4"/>
  <c r="P8" i="4"/>
  <c r="I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<sst xmlns="http://schemas.openxmlformats.org/spreadsheetml/2006/main" count="242" uniqueCount="110">
  <si>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</si>
  <si>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</si>
  <si>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</si>
  <si>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</si>
  <si>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</si>
  <si>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</si>
  <si>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</si>
  <si>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</si>
  <si>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</si>
  <si>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</si>
  <si>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</si>
  <si>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</si>
  <si>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</si>
  <si>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</si>
  <si>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</si>
  <si>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</si>
  <si>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</si>
  <si>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</si>
  <si>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</si>
  <si>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</si>
  <si>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</si>
  <si>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</si>
  <si>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</si>
  <si>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</si>
  <si>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</si>
  <si>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</si>
  <si>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</si>
  <si>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</si>
  <si>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</si>
  <si>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</si>
  <si>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</si>
  <si>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</si>
  <si>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</si>
  <si>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</si>
  <si>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</si>
  <si>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</si>
  <si>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</si>
  <si>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</si>
  <si>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</si>
  <si>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</si>
  <si>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</si>
  <si>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</si>
  <si>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</si>
  <si>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</si>
  <si>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</si>
  <si>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</si>
  <si>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</si>
  <si>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</si>
  <si>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</si>
  <si>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</si>
  <si>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</si>
  <si>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</si>
  <si>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</si>
  <si>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</si>
  <si>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</si>
  <si>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</si>
  <si>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</si>
  <si>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</si>
  <si>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</si>
  <si>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</si>
  <si>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</si>
  <si>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</si>
  <si>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</si>
  <si>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</si>
  <si>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</si>
  <si>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</si>
  <si>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</si>
  <si>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</si>
  <si>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</si>
  <si>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</si>
  <si>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</si>
  <si>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</si>
  <si>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</si>
  <si>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</si>
  <si>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</si>
  <si>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</si>
  <si>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</si>
  <si>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</si>
  <si>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</si>
  <si>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</si>
  <si>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</si>
  <si>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</si>
  <si>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</si>
  <si>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</si>
  <si>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</si>
  <si>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</si>
  <si>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</si>
  <si>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</si>
  <si>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</si>
  <si>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</si>
  <si>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</si>
  <si>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</si>
  <si>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</si>
  <si>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</si>
  <si>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</si>
  <si>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</si>
  <si>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豊田市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</si>
  <si>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</si>
  <si>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</si>
  <si>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</si>
  <si>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</si>
  <si>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</si>
  <si>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</si>
  <si>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</si>
  <si>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</si>
  <si>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</si>
  <si>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</si>
  <si>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経常収支比率はほぼ100％であるが、処理区内の人口密度が低く、自己の処理場で処理しているため経費回収率が低く汚水処理原価が高い。
　会計制度の変更により流動比率は低下したが、類似団体平均よりも企業債残高対事業規模比率が低く、低下傾向を示していることから過去に整備した処理場等の起債の償還が順調に進んでいるといえる。
　水洗化率は、類似団体平均より若干高いが、人口密集地帯ではないので、効率性を考慮した経営を進めていくことが重要である。</t>
    <rPh sb="1" eb="3">
      <t>ケイジョウ</t>
    </rPh>
    <rPh sb="3" eb="5">
      <t>シュウシ</t>
    </rPh>
    <rPh sb="5" eb="7">
      <t>ヒリツ</t>
    </rPh>
    <rPh sb="19" eb="21">
      <t>ショリ</t>
    </rPh>
    <rPh sb="21" eb="22">
      <t>ク</t>
    </rPh>
    <rPh sb="22" eb="23">
      <t>ナイ</t>
    </rPh>
    <rPh sb="32" eb="34">
      <t>ジコ</t>
    </rPh>
    <rPh sb="35" eb="38">
      <t>ショリジョウ</t>
    </rPh>
    <rPh sb="39" eb="41">
      <t>ショリ</t>
    </rPh>
    <rPh sb="55" eb="57">
      <t>オスイ</t>
    </rPh>
    <rPh sb="57" eb="59">
      <t>ショリ</t>
    </rPh>
    <rPh sb="59" eb="61">
      <t>ゲンカ</t>
    </rPh>
    <rPh sb="62" eb="63">
      <t>タカ</t>
    </rPh>
    <rPh sb="67" eb="69">
      <t>カイケイ</t>
    </rPh>
    <rPh sb="69" eb="71">
      <t>セイド</t>
    </rPh>
    <rPh sb="72" eb="74">
      <t>ヘンコウ</t>
    </rPh>
    <rPh sb="77" eb="79">
      <t>リュウドウ</t>
    </rPh>
    <rPh sb="79" eb="81">
      <t>ヒリツ</t>
    </rPh>
    <rPh sb="82" eb="84">
      <t>テイカ</t>
    </rPh>
    <rPh sb="97" eb="99">
      <t>キギョウ</t>
    </rPh>
    <rPh sb="99" eb="100">
      <t>サイ</t>
    </rPh>
    <rPh sb="100" eb="102">
      <t>ザンダカ</t>
    </rPh>
    <rPh sb="102" eb="103">
      <t>タイ</t>
    </rPh>
    <rPh sb="103" eb="105">
      <t>ジギョウ</t>
    </rPh>
    <rPh sb="105" eb="107">
      <t>キボ</t>
    </rPh>
    <rPh sb="107" eb="109">
      <t>ヒリツ</t>
    </rPh>
    <rPh sb="110" eb="111">
      <t>ヒク</t>
    </rPh>
    <rPh sb="113" eb="115">
      <t>テイカ</t>
    </rPh>
    <rPh sb="115" eb="117">
      <t>ケイコウ</t>
    </rPh>
    <rPh sb="118" eb="119">
      <t>シメ</t>
    </rPh>
    <rPh sb="127" eb="129">
      <t>カコ</t>
    </rPh>
    <rPh sb="130" eb="132">
      <t>セイビ</t>
    </rPh>
    <rPh sb="134" eb="137">
      <t>ショリジョウ</t>
    </rPh>
    <rPh sb="137" eb="138">
      <t>トウ</t>
    </rPh>
    <rPh sb="139" eb="141">
      <t>キサイ</t>
    </rPh>
    <rPh sb="142" eb="144">
      <t>ショウカン</t>
    </rPh>
    <rPh sb="145" eb="147">
      <t>ジュンチョウ</t>
    </rPh>
    <rPh sb="148" eb="149">
      <t>スス</t>
    </rPh>
    <rPh sb="160" eb="162">
      <t>スイセン</t>
    </rPh>
    <rPh sb="162" eb="163">
      <t>カ</t>
    </rPh>
    <rPh sb="163" eb="164">
      <t>リツ</t>
    </rPh>
    <rPh sb="166" eb="168">
      <t>ルイジ</t>
    </rPh>
    <rPh sb="168" eb="170">
      <t>ダンタイ</t>
    </rPh>
    <rPh sb="170" eb="172">
      <t>ヘイキン</t>
    </rPh>
    <rPh sb="174" eb="176">
      <t>ジャッカン</t>
    </rPh>
    <rPh sb="176" eb="177">
      <t>タカ</t>
    </rPh>
    <rPh sb="180" eb="182">
      <t>ジンコウ</t>
    </rPh>
    <rPh sb="182" eb="184">
      <t>ミッシュウ</t>
    </rPh>
    <rPh sb="184" eb="186">
      <t>チタイ</t>
    </rPh>
    <rPh sb="201" eb="203">
      <t>ケイエイ</t>
    </rPh>
    <rPh sb="204" eb="205">
      <t>スス</t>
    </rPh>
    <rPh sb="212" eb="214">
      <t>ジュウヨウ</t>
    </rPh>
    <phoneticPr fontId="4"/>
  </si>
  <si>
    <t>　比較的整備が新しいため、有形固定資産減価償却費率は類似団体よりも低く、老朽化の度合いは低いといえる。更新の時期はまだ先であるが、山間部等高い収益が見込めない地区もあるため、財源を考慮し効率的な更新計画を立てる必要がある。なお、26年度に有形固定資産減価償却率が急激に増加しているが、会計制度の変更に伴うものである。</t>
    <rPh sb="1" eb="4">
      <t>ヒカクテキ</t>
    </rPh>
    <rPh sb="4" eb="6">
      <t>セイビ</t>
    </rPh>
    <rPh sb="7" eb="8">
      <t>アタラ</t>
    </rPh>
    <rPh sb="13" eb="15">
      <t>ユウケイ</t>
    </rPh>
    <rPh sb="15" eb="17">
      <t>コテイ</t>
    </rPh>
    <rPh sb="17" eb="19">
      <t>シサン</t>
    </rPh>
    <rPh sb="19" eb="21">
      <t>ゲンカ</t>
    </rPh>
    <rPh sb="21" eb="23">
      <t>ショウキャク</t>
    </rPh>
    <rPh sb="23" eb="24">
      <t>ヒ</t>
    </rPh>
    <rPh sb="24" eb="25">
      <t>リツ</t>
    </rPh>
    <rPh sb="26" eb="28">
      <t>ルイジ</t>
    </rPh>
    <rPh sb="28" eb="30">
      <t>ダンタイ</t>
    </rPh>
    <rPh sb="33" eb="34">
      <t>ヒク</t>
    </rPh>
    <rPh sb="36" eb="39">
      <t>ロウキュウカ</t>
    </rPh>
    <rPh sb="40" eb="42">
      <t>ドア</t>
    </rPh>
    <rPh sb="44" eb="45">
      <t>ヒク</t>
    </rPh>
    <rPh sb="51" eb="53">
      <t>コウシン</t>
    </rPh>
    <rPh sb="54" eb="56">
      <t>ジキ</t>
    </rPh>
    <rPh sb="59" eb="60">
      <t>サキ</t>
    </rPh>
    <rPh sb="65" eb="68">
      <t>サンカンブ</t>
    </rPh>
    <rPh sb="68" eb="69">
      <t>トウ</t>
    </rPh>
    <rPh sb="69" eb="70">
      <t>タカ</t>
    </rPh>
    <rPh sb="71" eb="73">
      <t>シュウエキ</t>
    </rPh>
    <rPh sb="74" eb="76">
      <t>ミコ</t>
    </rPh>
    <rPh sb="79" eb="81">
      <t>チク</t>
    </rPh>
    <rPh sb="87" eb="89">
      <t>ザイゲン</t>
    </rPh>
    <rPh sb="90" eb="92">
      <t>コウリョ</t>
    </rPh>
    <rPh sb="93" eb="95">
      <t>コウリツ</t>
    </rPh>
    <rPh sb="95" eb="96">
      <t>テキ</t>
    </rPh>
    <rPh sb="97" eb="99">
      <t>コウシン</t>
    </rPh>
    <rPh sb="99" eb="101">
      <t>ケイカク</t>
    </rPh>
    <rPh sb="102" eb="103">
      <t>タ</t>
    </rPh>
    <rPh sb="105" eb="107">
      <t>ヒツヨウ</t>
    </rPh>
    <phoneticPr fontId="4"/>
  </si>
  <si>
    <t>　人口密度が低いため、全てを独立した採算で運用するには無理があり、一般会計からの繰入れに頼らざるをえないが、収支の改善のため種々の方策をとっている。
　経費削減と効率的な施設管理のため民間業者による包括的な施設維持管理の実施、また、28年度には２処理場を廃止して流域下水道への接続を進めている。処理場の維持管理の経費の削減によって、汚水処理原価の改善が図られる。さらに処理場を廃止し流域下水道への接続等も検討していく。</t>
    <rPh sb="54" eb="56">
      <t>シュウシ</t>
    </rPh>
    <rPh sb="57" eb="59">
      <t>カイゼン</t>
    </rPh>
    <rPh sb="62" eb="64">
      <t>シュシュ</t>
    </rPh>
    <rPh sb="65" eb="67">
      <t>ホウサク</t>
    </rPh>
    <rPh sb="110" eb="112">
      <t>ジッシ</t>
    </rPh>
    <rPh sb="118" eb="120">
      <t>ネンド</t>
    </rPh>
    <rPh sb="123" eb="126">
      <t>ショリジョウ</t>
    </rPh>
    <rPh sb="127" eb="129">
      <t>ハイシ</t>
    </rPh>
    <rPh sb="131" eb="133">
      <t>リュウイキ</t>
    </rPh>
    <rPh sb="133" eb="136">
      <t>ゲスイドウ</t>
    </rPh>
    <rPh sb="138" eb="140">
      <t>セツゾク</t>
    </rPh>
    <rPh sb="141" eb="142">
      <t>スス</t>
    </rPh>
    <rPh sb="147" eb="150">
      <t>ショリジョウ</t>
    </rPh>
    <rPh sb="151" eb="153">
      <t>イジ</t>
    </rPh>
    <rPh sb="153" eb="155">
      <t>カンリ</t>
    </rPh>
    <rPh sb="156" eb="158">
      <t>ケイヒ</t>
    </rPh>
    <rPh sb="159" eb="161">
      <t>サクゲン</t>
    </rPh>
    <rPh sb="166" eb="168">
      <t>オスイ</t>
    </rPh>
    <rPh sb="168" eb="170">
      <t>ショリ</t>
    </rPh>
    <rPh sb="170" eb="172">
      <t>ゲンカ</t>
    </rPh>
    <rPh sb="173" eb="175">
      <t>カイゼン</t>
    </rPh>
    <rPh sb="176" eb="177">
      <t>ハカ</t>
    </rPh>
    <rPh sb="184" eb="187">
      <t>ショリジョウ</t>
    </rPh>
    <rPh sb="188" eb="190">
      <t>ハイシ</t>
    </rPh>
    <rPh sb="191" eb="193">
      <t>リュウイキ</t>
    </rPh>
    <rPh sb="193" eb="196">
      <t>ゲスイドウ</t>
    </rPh>
    <rPh sb="198" eb="200">
      <t>セツゾク</t>
    </rPh>
    <rPh sb="200" eb="201">
      <t>トウ</t>
    </rPh>
    <rPh sb="202" eb="20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</si>
</sst>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c:v>
                </c:pt>
                <c:pt idx="1">
                  <c:v>0</c:v>
                </c:pt>
                <c:pt idx="2" formatCode="#,##0.00;&quot;△&quot;#,##0.00;&quot;-&quot;">
                  <c:v>0.15</c:v>
                </c:pt>
                <c:pt idx="3">
                  <c:v>0</c:v>
                </c:pt>
                <c:pt idx="4">
                  <c:v>0</c:v>
                </c:pt>
              </c:numCache>
            </c:numRef>
          </c:val>
        </c:ser>
        <c:dLbls>
          <c:showLegendKey val="0"/>
          <c:showVal val="0"/>
          <c:showCatName val="0"/>
          <c:showSerName val="0"/>
          <c:showPercent val="0"/>
          <c:showBubbleSize val="0"/>
        </c:dLbls>
        <c:gapWidth val="150"/>
        <c:axId val="49986944"/>
        <c:axId val="499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49986944"/>
        <c:axId val="49997312"/>
      </c:lineChart>
      <c:dateAx>
        <c:axId val="49986944"/>
        <c:scaling>
          <c:orientation val="minMax"/>
        </c:scaling>
        <c:delete val="1"/>
        <c:axPos val="b"/>
        <c:numFmt formatCode="ge" sourceLinked="1"/>
        <c:majorTickMark val="none"/>
        <c:minorTickMark val="none"/>
        <c:tickLblPos val="none"/>
        <c:crossAx val="49997312"/>
        <c:crosses val="autoZero"/>
        <c:auto val="1"/>
        <c:lblOffset val="100"/>
        <c:baseTimeUnit val="years"/>
      </c:dateAx>
      <c:valAx>
        <c:axId val="499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57.62</c:v>
                </c:pt>
                <c:pt idx="2">
                  <c:v>55.05</c:v>
                </c:pt>
                <c:pt idx="3">
                  <c:v>57.66</c:v>
                </c:pt>
                <c:pt idx="4">
                  <c:v>58.05</c:v>
                </c:pt>
              </c:numCache>
            </c:numRef>
          </c:val>
        </c:ser>
        <c:dLbls>
          <c:showLegendKey val="0"/>
          <c:showVal val="0"/>
          <c:showCatName val="0"/>
          <c:showSerName val="0"/>
          <c:showPercent val="0"/>
          <c:showBubbleSize val="0"/>
        </c:dLbls>
        <c:gapWidth val="150"/>
        <c:axId val="72400896"/>
        <c:axId val="7240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72400896"/>
        <c:axId val="72402816"/>
      </c:lineChart>
      <c:dateAx>
        <c:axId val="72400896"/>
        <c:scaling>
          <c:orientation val="minMax"/>
        </c:scaling>
        <c:delete val="1"/>
        <c:axPos val="b"/>
        <c:numFmt formatCode="ge" sourceLinked="1"/>
        <c:majorTickMark val="none"/>
        <c:minorTickMark val="none"/>
        <c:tickLblPos val="none"/>
        <c:crossAx val="72402816"/>
        <c:crosses val="autoZero"/>
        <c:auto val="1"/>
        <c:lblOffset val="100"/>
        <c:baseTimeUnit val="years"/>
      </c:dateAx>
      <c:valAx>
        <c:axId val="724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94.38</c:v>
                </c:pt>
                <c:pt idx="2">
                  <c:v>94.75</c:v>
                </c:pt>
                <c:pt idx="3">
                  <c:v>94.32</c:v>
                </c:pt>
                <c:pt idx="4">
                  <c:v>92.39</c:v>
                </c:pt>
              </c:numCache>
            </c:numRef>
          </c:val>
        </c:ser>
        <c:dLbls>
          <c:showLegendKey val="0"/>
          <c:showVal val="0"/>
          <c:showCatName val="0"/>
          <c:showSerName val="0"/>
          <c:showPercent val="0"/>
          <c:showBubbleSize val="0"/>
        </c:dLbls>
        <c:gapWidth val="150"/>
        <c:axId val="83561856"/>
        <c:axId val="835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83561856"/>
        <c:axId val="83580416"/>
      </c:lineChart>
      <c:dateAx>
        <c:axId val="83561856"/>
        <c:scaling>
          <c:orientation val="minMax"/>
        </c:scaling>
        <c:delete val="1"/>
        <c:axPos val="b"/>
        <c:numFmt formatCode="ge" sourceLinked="1"/>
        <c:majorTickMark val="none"/>
        <c:minorTickMark val="none"/>
        <c:tickLblPos val="none"/>
        <c:crossAx val="83580416"/>
        <c:crosses val="autoZero"/>
        <c:auto val="1"/>
        <c:lblOffset val="100"/>
        <c:baseTimeUnit val="years"/>
      </c:dateAx>
      <c:valAx>
        <c:axId val="835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100.03</c:v>
                </c:pt>
                <c:pt idx="2">
                  <c:v>100.08</c:v>
                </c:pt>
                <c:pt idx="3">
                  <c:v>99.91</c:v>
                </c:pt>
                <c:pt idx="4">
                  <c:v>100.31</c:v>
                </c:pt>
              </c:numCache>
            </c:numRef>
          </c:val>
        </c:ser>
        <c:dLbls>
          <c:showLegendKey val="0"/>
          <c:showVal val="0"/>
          <c:showCatName val="0"/>
          <c:showSerName val="0"/>
          <c:showPercent val="0"/>
          <c:showBubbleSize val="0"/>
        </c:dLbls>
        <c:gapWidth val="150"/>
        <c:axId val="53169152"/>
        <c:axId val="531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94.12</c:v>
                </c:pt>
                <c:pt idx="2">
                  <c:v>92.74</c:v>
                </c:pt>
                <c:pt idx="3">
                  <c:v>93.62</c:v>
                </c:pt>
                <c:pt idx="4">
                  <c:v>97.53</c:v>
                </c:pt>
              </c:numCache>
            </c:numRef>
          </c:val>
          <c:smooth val="0"/>
        </c:ser>
        <c:dLbls>
          <c:showLegendKey val="0"/>
          <c:showVal val="0"/>
          <c:showCatName val="0"/>
          <c:showSerName val="0"/>
          <c:showPercent val="0"/>
          <c:showBubbleSize val="0"/>
        </c:dLbls>
        <c:marker val="1"/>
        <c:smooth val="0"/>
        <c:axId val="53169152"/>
        <c:axId val="53175424"/>
      </c:lineChart>
      <c:dateAx>
        <c:axId val="53169152"/>
        <c:scaling>
          <c:orientation val="minMax"/>
        </c:scaling>
        <c:delete val="1"/>
        <c:axPos val="b"/>
        <c:numFmt formatCode="ge" sourceLinked="1"/>
        <c:majorTickMark val="none"/>
        <c:minorTickMark val="none"/>
        <c:tickLblPos val="none"/>
        <c:crossAx val="53175424"/>
        <c:crosses val="autoZero"/>
        <c:auto val="1"/>
        <c:lblOffset val="100"/>
        <c:baseTimeUnit val="years"/>
      </c:dateAx>
      <c:valAx>
        <c:axId val="531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1.53</c:v>
                </c:pt>
                <c:pt idx="2">
                  <c:v>3.05</c:v>
                </c:pt>
                <c:pt idx="3">
                  <c:v>4.42</c:v>
                </c:pt>
                <c:pt idx="4">
                  <c:v>14.58</c:v>
                </c:pt>
              </c:numCache>
            </c:numRef>
          </c:val>
        </c:ser>
        <c:dLbls>
          <c:showLegendKey val="0"/>
          <c:showVal val="0"/>
          <c:showCatName val="0"/>
          <c:showSerName val="0"/>
          <c:showPercent val="0"/>
          <c:showBubbleSize val="0"/>
        </c:dLbls>
        <c:gapWidth val="150"/>
        <c:axId val="53193344"/>
        <c:axId val="532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8.35</c:v>
                </c:pt>
                <c:pt idx="2">
                  <c:v>9</c:v>
                </c:pt>
                <c:pt idx="3">
                  <c:v>10.11</c:v>
                </c:pt>
                <c:pt idx="4">
                  <c:v>20.68</c:v>
                </c:pt>
              </c:numCache>
            </c:numRef>
          </c:val>
          <c:smooth val="0"/>
        </c:ser>
        <c:dLbls>
          <c:showLegendKey val="0"/>
          <c:showVal val="0"/>
          <c:showCatName val="0"/>
          <c:showSerName val="0"/>
          <c:showPercent val="0"/>
          <c:showBubbleSize val="0"/>
        </c:dLbls>
        <c:marker val="1"/>
        <c:smooth val="0"/>
        <c:axId val="53193344"/>
        <c:axId val="53211904"/>
      </c:lineChart>
      <c:dateAx>
        <c:axId val="53193344"/>
        <c:scaling>
          <c:orientation val="minMax"/>
        </c:scaling>
        <c:delete val="1"/>
        <c:axPos val="b"/>
        <c:numFmt formatCode="ge" sourceLinked="1"/>
        <c:majorTickMark val="none"/>
        <c:minorTickMark val="none"/>
        <c:tickLblPos val="none"/>
        <c:crossAx val="53211904"/>
        <c:crosses val="autoZero"/>
        <c:auto val="1"/>
        <c:lblOffset val="100"/>
        <c:baseTimeUnit val="years"/>
      </c:dateAx>
      <c:valAx>
        <c:axId val="532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9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68303104"/>
        <c:axId val="683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68303104"/>
        <c:axId val="68313472"/>
      </c:lineChart>
      <c:dateAx>
        <c:axId val="68303104"/>
        <c:scaling>
          <c:orientation val="minMax"/>
        </c:scaling>
        <c:delete val="1"/>
        <c:axPos val="b"/>
        <c:numFmt formatCode="ge" sourceLinked="1"/>
        <c:majorTickMark val="none"/>
        <c:minorTickMark val="none"/>
        <c:tickLblPos val="none"/>
        <c:crossAx val="68313472"/>
        <c:crosses val="autoZero"/>
        <c:auto val="1"/>
        <c:lblOffset val="100"/>
        <c:baseTimeUnit val="years"/>
      </c:dateAx>
      <c:valAx>
        <c:axId val="683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68349952"/>
        <c:axId val="683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262.73</c:v>
                </c:pt>
                <c:pt idx="2">
                  <c:v>243.13</c:v>
                </c:pt>
                <c:pt idx="3">
                  <c:v>280.08</c:v>
                </c:pt>
                <c:pt idx="4">
                  <c:v>223.09</c:v>
                </c:pt>
              </c:numCache>
            </c:numRef>
          </c:val>
          <c:smooth val="0"/>
        </c:ser>
        <c:dLbls>
          <c:showLegendKey val="0"/>
          <c:showVal val="0"/>
          <c:showCatName val="0"/>
          <c:showSerName val="0"/>
          <c:showPercent val="0"/>
          <c:showBubbleSize val="0"/>
        </c:dLbls>
        <c:marker val="1"/>
        <c:smooth val="0"/>
        <c:axId val="68349952"/>
        <c:axId val="68351872"/>
      </c:lineChart>
      <c:dateAx>
        <c:axId val="68349952"/>
        <c:scaling>
          <c:orientation val="minMax"/>
        </c:scaling>
        <c:delete val="1"/>
        <c:axPos val="b"/>
        <c:numFmt formatCode="ge" sourceLinked="1"/>
        <c:majorTickMark val="none"/>
        <c:minorTickMark val="none"/>
        <c:tickLblPos val="none"/>
        <c:crossAx val="68351872"/>
        <c:crosses val="autoZero"/>
        <c:auto val="1"/>
        <c:lblOffset val="100"/>
        <c:baseTimeUnit val="years"/>
      </c:dateAx>
      <c:valAx>
        <c:axId val="683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209.27</c:v>
                </c:pt>
                <c:pt idx="2">
                  <c:v>308.70999999999998</c:v>
                </c:pt>
                <c:pt idx="3">
                  <c:v>427.04</c:v>
                </c:pt>
                <c:pt idx="4">
                  <c:v>156.03</c:v>
                </c:pt>
              </c:numCache>
            </c:numRef>
          </c:val>
        </c:ser>
        <c:dLbls>
          <c:showLegendKey val="0"/>
          <c:showVal val="0"/>
          <c:showCatName val="0"/>
          <c:showSerName val="0"/>
          <c:showPercent val="0"/>
          <c:showBubbleSize val="0"/>
        </c:dLbls>
        <c:gapWidth val="150"/>
        <c:axId val="72186112"/>
        <c:axId val="7219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194.53</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72186112"/>
        <c:axId val="72192384"/>
      </c:lineChart>
      <c:dateAx>
        <c:axId val="72186112"/>
        <c:scaling>
          <c:orientation val="minMax"/>
        </c:scaling>
        <c:delete val="1"/>
        <c:axPos val="b"/>
        <c:numFmt formatCode="ge" sourceLinked="1"/>
        <c:majorTickMark val="none"/>
        <c:minorTickMark val="none"/>
        <c:tickLblPos val="none"/>
        <c:crossAx val="72192384"/>
        <c:crosses val="autoZero"/>
        <c:auto val="1"/>
        <c:lblOffset val="100"/>
        <c:baseTimeUnit val="years"/>
      </c:dateAx>
      <c:valAx>
        <c:axId val="7219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902.29</c:v>
                </c:pt>
                <c:pt idx="2">
                  <c:v>805.47</c:v>
                </c:pt>
                <c:pt idx="3">
                  <c:v>767.76</c:v>
                </c:pt>
                <c:pt idx="4">
                  <c:v>727.98</c:v>
                </c:pt>
              </c:numCache>
            </c:numRef>
          </c:val>
        </c:ser>
        <c:dLbls>
          <c:showLegendKey val="0"/>
          <c:showVal val="0"/>
          <c:showCatName val="0"/>
          <c:showSerName val="0"/>
          <c:showPercent val="0"/>
          <c:showBubbleSize val="0"/>
        </c:dLbls>
        <c:gapWidth val="150"/>
        <c:axId val="72288128"/>
        <c:axId val="7229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72288128"/>
        <c:axId val="72290304"/>
      </c:lineChart>
      <c:dateAx>
        <c:axId val="72288128"/>
        <c:scaling>
          <c:orientation val="minMax"/>
        </c:scaling>
        <c:delete val="1"/>
        <c:axPos val="b"/>
        <c:numFmt formatCode="ge" sourceLinked="1"/>
        <c:majorTickMark val="none"/>
        <c:minorTickMark val="none"/>
        <c:tickLblPos val="none"/>
        <c:crossAx val="72290304"/>
        <c:crosses val="autoZero"/>
        <c:auto val="1"/>
        <c:lblOffset val="100"/>
        <c:baseTimeUnit val="years"/>
      </c:dateAx>
      <c:valAx>
        <c:axId val="7229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49.24</c:v>
                </c:pt>
                <c:pt idx="2">
                  <c:v>54.44</c:v>
                </c:pt>
                <c:pt idx="3">
                  <c:v>51.04</c:v>
                </c:pt>
                <c:pt idx="4">
                  <c:v>53.45</c:v>
                </c:pt>
              </c:numCache>
            </c:numRef>
          </c:val>
        </c:ser>
        <c:dLbls>
          <c:showLegendKey val="0"/>
          <c:showVal val="0"/>
          <c:showCatName val="0"/>
          <c:showSerName val="0"/>
          <c:showPercent val="0"/>
          <c:showBubbleSize val="0"/>
        </c:dLbls>
        <c:gapWidth val="150"/>
        <c:axId val="72316032"/>
        <c:axId val="7231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72316032"/>
        <c:axId val="72317952"/>
      </c:lineChart>
      <c:dateAx>
        <c:axId val="72316032"/>
        <c:scaling>
          <c:orientation val="minMax"/>
        </c:scaling>
        <c:delete val="1"/>
        <c:axPos val="b"/>
        <c:numFmt formatCode="ge" sourceLinked="1"/>
        <c:majorTickMark val="none"/>
        <c:minorTickMark val="none"/>
        <c:tickLblPos val="none"/>
        <c:crossAx val="72317952"/>
        <c:crosses val="autoZero"/>
        <c:auto val="1"/>
        <c:lblOffset val="100"/>
        <c:baseTimeUnit val="years"/>
      </c:dateAx>
      <c:valAx>
        <c:axId val="723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249.43</c:v>
                </c:pt>
                <c:pt idx="2">
                  <c:v>230.55</c:v>
                </c:pt>
                <c:pt idx="3">
                  <c:v>244.07</c:v>
                </c:pt>
                <c:pt idx="4">
                  <c:v>230.8</c:v>
                </c:pt>
              </c:numCache>
            </c:numRef>
          </c:val>
        </c:ser>
        <c:dLbls>
          <c:showLegendKey val="0"/>
          <c:showVal val="0"/>
          <c:showCatName val="0"/>
          <c:showSerName val="0"/>
          <c:showPercent val="0"/>
          <c:showBubbleSize val="0"/>
        </c:dLbls>
        <c:gapWidth val="150"/>
        <c:axId val="72372608"/>
        <c:axId val="7237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72372608"/>
        <c:axId val="72374528"/>
      </c:lineChart>
      <c:dateAx>
        <c:axId val="72372608"/>
        <c:scaling>
          <c:orientation val="minMax"/>
        </c:scaling>
        <c:delete val="1"/>
        <c:axPos val="b"/>
        <c:numFmt formatCode="ge" sourceLinked="1"/>
        <c:majorTickMark val="none"/>
        <c:minorTickMark val="none"/>
        <c:tickLblPos val="none"/>
        <c:crossAx val="72374528"/>
        <c:crosses val="autoZero"/>
        <c:auto val="1"/>
        <c:lblOffset val="100"/>
        <c:baseTimeUnit val="years"/>
      </c:dateAx>
      <c:valAx>
        <c:axId val="723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豊田市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421701</v>
      </c>
      <c r="AM8" s="47"/>
      <c r="AN8" s="47"/>
      <c r="AO8" s="47"/>
      <c r="AP8" s="47"/>
      <c r="AQ8" s="47"/>
      <c r="AR8" s="47"/>
      <c r="AS8" s="47"/>
      <c r="AT8" s="43">
        <f>データ!S6</f>
        <v>918.32</v>
      </c>
      <c r="AU8" s="43"/>
      <c r="AV8" s="43"/>
      <c r="AW8" s="43"/>
      <c r="AX8" s="43"/>
      <c r="AY8" s="43"/>
      <c r="AZ8" s="43"/>
      <c r="BA8" s="43"/>
      <c r="BB8" s="43">
        <f>データ!T6</f>
        <v>459.21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87.13</v>
      </c>
      <c r="J10" s="43"/>
      <c r="K10" s="43"/>
      <c r="L10" s="43"/>
      <c r="M10" s="43"/>
      <c r="N10" s="43"/>
      <c r="O10" s="43"/>
      <c r="P10" s="43">
        <f>データ!O6</f>
        <v>2.77</v>
      </c>
      <c r="Q10" s="43"/>
      <c r="R10" s="43"/>
      <c r="S10" s="43"/>
      <c r="T10" s="43"/>
      <c r="U10" s="43"/>
      <c r="V10" s="43"/>
      <c r="W10" s="43">
        <f>データ!P6</f>
        <v>90.88</v>
      </c>
      <c r="X10" s="43"/>
      <c r="Y10" s="43"/>
      <c r="Z10" s="43"/>
      <c r="AA10" s="43"/>
      <c r="AB10" s="43"/>
      <c r="AC10" s="43"/>
      <c r="AD10" s="47">
        <f>データ!Q6</f>
        <v>1944</v>
      </c>
      <c r="AE10" s="47"/>
      <c r="AF10" s="47"/>
      <c r="AG10" s="47"/>
      <c r="AH10" s="47"/>
      <c r="AI10" s="47"/>
      <c r="AJ10" s="47"/>
      <c r="AK10" s="2"/>
      <c r="AL10" s="47">
        <f>データ!U6</f>
        <v>11663</v>
      </c>
      <c r="AM10" s="47"/>
      <c r="AN10" s="47"/>
      <c r="AO10" s="47"/>
      <c r="AP10" s="47"/>
      <c r="AQ10" s="47"/>
      <c r="AR10" s="47"/>
      <c r="AS10" s="47"/>
      <c r="AT10" s="43">
        <f>データ!V6</f>
        <v>4.9000000000000004</v>
      </c>
      <c r="AU10" s="43"/>
      <c r="AV10" s="43"/>
      <c r="AW10" s="43"/>
      <c r="AX10" s="43"/>
      <c r="AY10" s="43"/>
      <c r="AZ10" s="43"/>
      <c r="BA10" s="43"/>
      <c r="BB10" s="43">
        <f>データ!W6</f>
        <v>2380.1999999999998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232114</v>
      </c>
      <c r="D6" s="31">
        <f t="shared" si="3"/>
        <v>46</v>
      </c>
      <c r="E6" s="31">
        <f t="shared" si="3"/>
        <v>17</v>
      </c>
      <c r="F6" s="31">
        <f t="shared" si="3"/>
        <v>5</v>
      </c>
      <c r="G6" s="31">
        <f t="shared" si="3"/>
        <v>0</v>
      </c>
      <c r="H6" s="31" t="str">
        <f t="shared" si="3"/>
        <v>愛知県　豊田市</v>
      </c>
      <c r="I6" s="31" t="str">
        <f t="shared" si="3"/>
        <v>法適用</v>
      </c>
      <c r="J6" s="31" t="str">
        <f t="shared" si="3"/>
        <v>下水道事業</v>
      </c>
      <c r="K6" s="31" t="str">
        <f t="shared" si="3"/>
        <v>農業集落排水</v>
      </c>
      <c r="L6" s="31" t="str">
        <f t="shared" si="3"/>
        <v>F2</v>
      </c>
      <c r="M6" s="32" t="str">
        <f t="shared" si="3"/>
        <v>-</v>
      </c>
      <c r="N6" s="32">
        <f t="shared" si="3"/>
        <v>87.13</v>
      </c>
      <c r="O6" s="32">
        <f t="shared" si="3"/>
        <v>2.77</v>
      </c>
      <c r="P6" s="32">
        <f t="shared" si="3"/>
        <v>90.88</v>
      </c>
      <c r="Q6" s="32">
        <f t="shared" si="3"/>
        <v>1944</v>
      </c>
      <c r="R6" s="32">
        <f t="shared" si="3"/>
        <v>421701</v>
      </c>
      <c r="S6" s="32">
        <f t="shared" si="3"/>
        <v>918.32</v>
      </c>
      <c r="T6" s="32">
        <f t="shared" si="3"/>
        <v>459.21</v>
      </c>
      <c r="U6" s="32">
        <f t="shared" si="3"/>
        <v>11663</v>
      </c>
      <c r="V6" s="32">
        <f t="shared" si="3"/>
        <v>4.9000000000000004</v>
      </c>
      <c r="W6" s="32">
        <f t="shared" si="3"/>
        <v>2380.1999999999998</v>
      </c>
      <c r="X6" s="33" t="str">
        <f>IF(X7="",NA(),X7)</f>
        <v>-</v>
      </c>
      <c r="Y6" s="33">
        <f t="shared" ref="Y6:AG6" si="4">IF(Y7="",NA(),Y7)</f>
        <v>100.03</v>
      </c>
      <c r="Z6" s="33">
        <f t="shared" si="4"/>
        <v>100.08</v>
      </c>
      <c r="AA6" s="33">
        <f t="shared" si="4"/>
        <v>99.91</v>
      </c>
      <c r="AB6" s="33">
        <f t="shared" si="4"/>
        <v>100.31</v>
      </c>
      <c r="AC6" s="33" t="str">
        <f t="shared" si="4"/>
        <v>-</v>
      </c>
      <c r="AD6" s="33">
        <f t="shared" si="4"/>
        <v>94.12</v>
      </c>
      <c r="AE6" s="33">
        <f t="shared" si="4"/>
        <v>92.74</v>
      </c>
      <c r="AF6" s="33">
        <f t="shared" si="4"/>
        <v>93.62</v>
      </c>
      <c r="AG6" s="33">
        <f t="shared" si="4"/>
        <v>97.53</v>
      </c>
      <c r="AH6" s="32" t="str">
        <f>IF(AH7="","",IF(AH7="-","【-】","【"&amp;SUBSTITUTE(TEXT(AH7,"#,##0.00"),"-","△")&amp;"】"))</f>
        <v>【98.75】</v>
      </c>
      <c r="AI6" s="33" t="str">
        <f>IF(AI7="",NA(),AI7)</f>
        <v>-</v>
      </c>
      <c r="AJ6" s="32">
        <f t="shared" ref="AJ6:AR6" si="5">IF(AJ7="",NA(),AJ7)</f>
        <v>0</v>
      </c>
      <c r="AK6" s="32">
        <f t="shared" si="5"/>
        <v>0</v>
      </c>
      <c r="AL6" s="32">
        <f t="shared" si="5"/>
        <v>0</v>
      </c>
      <c r="AM6" s="32">
        <f t="shared" si="5"/>
        <v>0</v>
      </c>
      <c r="AN6" s="33" t="str">
        <f t="shared" si="5"/>
        <v>-</v>
      </c>
      <c r="AO6" s="33">
        <f t="shared" si="5"/>
        <v>262.73</v>
      </c>
      <c r="AP6" s="33">
        <f t="shared" si="5"/>
        <v>243.13</v>
      </c>
      <c r="AQ6" s="33">
        <f t="shared" si="5"/>
        <v>280.08</v>
      </c>
      <c r="AR6" s="33">
        <f t="shared" si="5"/>
        <v>223.09</v>
      </c>
      <c r="AS6" s="32" t="str">
        <f>IF(AS7="","",IF(AS7="-","【-】","【"&amp;SUBSTITUTE(TEXT(AS7,"#,##0.00"),"-","△")&amp;"】"))</f>
        <v>【205.86】</v>
      </c>
      <c r="AT6" s="33" t="str">
        <f>IF(AT7="",NA(),AT7)</f>
        <v>-</v>
      </c>
      <c r="AU6" s="33">
        <f t="shared" ref="AU6:BC6" si="6">IF(AU7="",NA(),AU7)</f>
        <v>209.27</v>
      </c>
      <c r="AV6" s="33">
        <f t="shared" si="6"/>
        <v>308.70999999999998</v>
      </c>
      <c r="AW6" s="33">
        <f t="shared" si="6"/>
        <v>427.04</v>
      </c>
      <c r="AX6" s="33">
        <f t="shared" si="6"/>
        <v>156.03</v>
      </c>
      <c r="AY6" s="33" t="str">
        <f t="shared" si="6"/>
        <v>-</v>
      </c>
      <c r="AZ6" s="33">
        <f t="shared" si="6"/>
        <v>194.53</v>
      </c>
      <c r="BA6" s="33">
        <f t="shared" si="6"/>
        <v>162.52000000000001</v>
      </c>
      <c r="BB6" s="33">
        <f t="shared" si="6"/>
        <v>124.2</v>
      </c>
      <c r="BC6" s="33">
        <f t="shared" si="6"/>
        <v>33.03</v>
      </c>
      <c r="BD6" s="32" t="str">
        <f>IF(BD7="","",IF(BD7="-","【-】","【"&amp;SUBSTITUTE(TEXT(BD7,"#,##0.00"),"-","△")&amp;"】"))</f>
        <v>【34.63】</v>
      </c>
      <c r="BE6" s="33" t="str">
        <f>IF(BE7="",NA(),BE7)</f>
        <v>-</v>
      </c>
      <c r="BF6" s="33">
        <f t="shared" ref="BF6:BN6" si="7">IF(BF7="",NA(),BF7)</f>
        <v>902.29</v>
      </c>
      <c r="BG6" s="33">
        <f t="shared" si="7"/>
        <v>805.47</v>
      </c>
      <c r="BH6" s="33">
        <f t="shared" si="7"/>
        <v>767.76</v>
      </c>
      <c r="BI6" s="33">
        <f t="shared" si="7"/>
        <v>727.98</v>
      </c>
      <c r="BJ6" s="33" t="str">
        <f t="shared" si="7"/>
        <v>-</v>
      </c>
      <c r="BK6" s="33">
        <f t="shared" si="7"/>
        <v>1239.2</v>
      </c>
      <c r="BL6" s="33">
        <f t="shared" si="7"/>
        <v>1197.82</v>
      </c>
      <c r="BM6" s="33">
        <f t="shared" si="7"/>
        <v>1126.77</v>
      </c>
      <c r="BN6" s="33">
        <f t="shared" si="7"/>
        <v>1044.8</v>
      </c>
      <c r="BO6" s="32" t="str">
        <f>IF(BO7="","",IF(BO7="-","【-】","【"&amp;SUBSTITUTE(TEXT(BO7,"#,##0.00"),"-","△")&amp;"】"))</f>
        <v>【992.47】</v>
      </c>
      <c r="BP6" s="33" t="str">
        <f>IF(BP7="",NA(),BP7)</f>
        <v>-</v>
      </c>
      <c r="BQ6" s="33">
        <f t="shared" ref="BQ6:BY6" si="8">IF(BQ7="",NA(),BQ7)</f>
        <v>49.24</v>
      </c>
      <c r="BR6" s="33">
        <f t="shared" si="8"/>
        <v>54.44</v>
      </c>
      <c r="BS6" s="33">
        <f t="shared" si="8"/>
        <v>51.04</v>
      </c>
      <c r="BT6" s="33">
        <f t="shared" si="8"/>
        <v>53.45</v>
      </c>
      <c r="BU6" s="33" t="str">
        <f t="shared" si="8"/>
        <v>-</v>
      </c>
      <c r="BV6" s="33">
        <f t="shared" si="8"/>
        <v>51.56</v>
      </c>
      <c r="BW6" s="33">
        <f t="shared" si="8"/>
        <v>51.03</v>
      </c>
      <c r="BX6" s="33">
        <f t="shared" si="8"/>
        <v>50.9</v>
      </c>
      <c r="BY6" s="33">
        <f t="shared" si="8"/>
        <v>50.82</v>
      </c>
      <c r="BZ6" s="32" t="str">
        <f>IF(BZ7="","",IF(BZ7="-","【-】","【"&amp;SUBSTITUTE(TEXT(BZ7,"#,##0.00"),"-","△")&amp;"】"))</f>
        <v>【51.49】</v>
      </c>
      <c r="CA6" s="33" t="str">
        <f>IF(CA7="",NA(),CA7)</f>
        <v>-</v>
      </c>
      <c r="CB6" s="33">
        <f t="shared" ref="CB6:CJ6" si="9">IF(CB7="",NA(),CB7)</f>
        <v>249.43</v>
      </c>
      <c r="CC6" s="33">
        <f t="shared" si="9"/>
        <v>230.55</v>
      </c>
      <c r="CD6" s="33">
        <f t="shared" si="9"/>
        <v>244.07</v>
      </c>
      <c r="CE6" s="33">
        <f t="shared" si="9"/>
        <v>230.8</v>
      </c>
      <c r="CF6" s="33" t="str">
        <f t="shared" si="9"/>
        <v>-</v>
      </c>
      <c r="CG6" s="33">
        <f t="shared" si="9"/>
        <v>283.26</v>
      </c>
      <c r="CH6" s="33">
        <f t="shared" si="9"/>
        <v>289.60000000000002</v>
      </c>
      <c r="CI6" s="33">
        <f t="shared" si="9"/>
        <v>293.27</v>
      </c>
      <c r="CJ6" s="33">
        <f t="shared" si="9"/>
        <v>300.52</v>
      </c>
      <c r="CK6" s="32" t="str">
        <f>IF(CK7="","",IF(CK7="-","【-】","【"&amp;SUBSTITUTE(TEXT(CK7,"#,##0.00"),"-","△")&amp;"】"))</f>
        <v>【295.10】</v>
      </c>
      <c r="CL6" s="33" t="str">
        <f>IF(CL7="",NA(),CL7)</f>
        <v>-</v>
      </c>
      <c r="CM6" s="33">
        <f t="shared" ref="CM6:CU6" si="10">IF(CM7="",NA(),CM7)</f>
        <v>57.62</v>
      </c>
      <c r="CN6" s="33">
        <f t="shared" si="10"/>
        <v>55.05</v>
      </c>
      <c r="CO6" s="33">
        <f t="shared" si="10"/>
        <v>57.66</v>
      </c>
      <c r="CP6" s="33">
        <f t="shared" si="10"/>
        <v>58.05</v>
      </c>
      <c r="CQ6" s="33" t="str">
        <f t="shared" si="10"/>
        <v>-</v>
      </c>
      <c r="CR6" s="33">
        <f t="shared" si="10"/>
        <v>55.2</v>
      </c>
      <c r="CS6" s="33">
        <f t="shared" si="10"/>
        <v>54.74</v>
      </c>
      <c r="CT6" s="33">
        <f t="shared" si="10"/>
        <v>53.78</v>
      </c>
      <c r="CU6" s="33">
        <f t="shared" si="10"/>
        <v>53.24</v>
      </c>
      <c r="CV6" s="32" t="str">
        <f>IF(CV7="","",IF(CV7="-","【-】","【"&amp;SUBSTITUTE(TEXT(CV7,"#,##0.00"),"-","△")&amp;"】"))</f>
        <v>【53.32】</v>
      </c>
      <c r="CW6" s="33" t="str">
        <f>IF(CW7="",NA(),CW7)</f>
        <v>-</v>
      </c>
      <c r="CX6" s="33">
        <f t="shared" ref="CX6:DF6" si="11">IF(CX7="",NA(),CX7)</f>
        <v>94.38</v>
      </c>
      <c r="CY6" s="33">
        <f t="shared" si="11"/>
        <v>94.75</v>
      </c>
      <c r="CZ6" s="33">
        <f t="shared" si="11"/>
        <v>94.32</v>
      </c>
      <c r="DA6" s="33">
        <f t="shared" si="11"/>
        <v>92.39</v>
      </c>
      <c r="DB6" s="33" t="str">
        <f t="shared" si="11"/>
        <v>-</v>
      </c>
      <c r="DC6" s="33">
        <f t="shared" si="11"/>
        <v>83.73</v>
      </c>
      <c r="DD6" s="33">
        <f t="shared" si="11"/>
        <v>83.88</v>
      </c>
      <c r="DE6" s="33">
        <f t="shared" si="11"/>
        <v>84.06</v>
      </c>
      <c r="DF6" s="33">
        <f t="shared" si="11"/>
        <v>84.07</v>
      </c>
      <c r="DG6" s="32" t="str">
        <f>IF(DG7="","",IF(DG7="-","【-】","【"&amp;SUBSTITUTE(TEXT(DG7,"#,##0.00"),"-","△")&amp;"】"))</f>
        <v>【83.79】</v>
      </c>
      <c r="DH6" s="33" t="str">
        <f>IF(DH7="",NA(),DH7)</f>
        <v>-</v>
      </c>
      <c r="DI6" s="33">
        <f t="shared" ref="DI6:DQ6" si="12">IF(DI7="",NA(),DI7)</f>
        <v>1.53</v>
      </c>
      <c r="DJ6" s="33">
        <f t="shared" si="12"/>
        <v>3.05</v>
      </c>
      <c r="DK6" s="33">
        <f t="shared" si="12"/>
        <v>4.42</v>
      </c>
      <c r="DL6" s="33">
        <f t="shared" si="12"/>
        <v>14.58</v>
      </c>
      <c r="DM6" s="33" t="str">
        <f t="shared" si="12"/>
        <v>-</v>
      </c>
      <c r="DN6" s="33">
        <f t="shared" si="12"/>
        <v>8.35</v>
      </c>
      <c r="DO6" s="33">
        <f t="shared" si="12"/>
        <v>9</v>
      </c>
      <c r="DP6" s="33">
        <f t="shared" si="12"/>
        <v>10.11</v>
      </c>
      <c r="DQ6" s="33">
        <f t="shared" si="12"/>
        <v>20.68</v>
      </c>
      <c r="DR6" s="32" t="str">
        <f>IF(DR7="","",IF(DR7="-","【-】","【"&amp;SUBSTITUTE(TEXT(DR7,"#,##0.00"),"-","△")&amp;"】"))</f>
        <v>【20.45】</v>
      </c>
      <c r="DS6" s="33" t="str">
        <f>IF(DS7="",NA(),DS7)</f>
        <v>-</v>
      </c>
      <c r="DT6" s="32">
        <f t="shared" ref="DT6:EB6" si="13">IF(DT7="",NA(),DT7)</f>
        <v>0</v>
      </c>
      <c r="DU6" s="32">
        <f t="shared" si="13"/>
        <v>0</v>
      </c>
      <c r="DV6" s="32">
        <f t="shared" si="13"/>
        <v>0</v>
      </c>
      <c r="DW6" s="32">
        <f t="shared" si="13"/>
        <v>0</v>
      </c>
      <c r="DX6" s="33" t="str">
        <f t="shared" si="13"/>
        <v>-</v>
      </c>
      <c r="DY6" s="32">
        <f t="shared" si="13"/>
        <v>0</v>
      </c>
      <c r="DZ6" s="33">
        <f t="shared" si="13"/>
        <v>0.09</v>
      </c>
      <c r="EA6" s="33">
        <f t="shared" si="13"/>
        <v>0.08</v>
      </c>
      <c r="EB6" s="33">
        <f t="shared" si="13"/>
        <v>0.08</v>
      </c>
      <c r="EC6" s="32" t="str">
        <f>IF(EC7="","",IF(EC7="-","【-】","【"&amp;SUBSTITUTE(TEXT(EC7,"#,##0.00"),"-","△")&amp;"】"))</f>
        <v>【0.07】</v>
      </c>
      <c r="ED6" s="33" t="str">
        <f>IF(ED7="",NA(),ED7)</f>
        <v>-</v>
      </c>
      <c r="EE6" s="32">
        <f t="shared" ref="EE6:EM6" si="14">IF(EE7="",NA(),EE7)</f>
        <v>0</v>
      </c>
      <c r="EF6" s="33">
        <f t="shared" si="14"/>
        <v>0.15</v>
      </c>
      <c r="EG6" s="32">
        <f t="shared" si="14"/>
        <v>0</v>
      </c>
      <c r="EH6" s="32">
        <f t="shared" si="14"/>
        <v>0</v>
      </c>
      <c r="EI6" s="33" t="str">
        <f t="shared" si="14"/>
        <v>-</v>
      </c>
      <c r="EJ6" s="33">
        <f t="shared" si="14"/>
        <v>0.03</v>
      </c>
      <c r="EK6" s="33">
        <f t="shared" si="14"/>
        <v>0.04</v>
      </c>
      <c r="EL6" s="33">
        <f t="shared" si="14"/>
        <v>0.03</v>
      </c>
      <c r="EM6" s="33">
        <f t="shared" si="14"/>
        <v>0.02</v>
      </c>
      <c r="EN6" s="32" t="str">
        <f>IF(EN7="","",IF(EN7="-","【-】","【"&amp;SUBSTITUTE(TEXT(EN7,"#,##0.00"),"-","△")&amp;"】"))</f>
        <v>【0.03】</v>
      </c>
    </row>
    <row r="7" spans="1:147" s="34" customFormat="1">
      <c r="A7" s="26"/>
      <c r="B7" s="35">
        <v>2014</v>
      </c>
      <c r="C7" s="35">
        <v>232114</v>
      </c>
      <c r="D7" s="35">
        <v>46</v>
      </c>
      <c r="E7" s="35">
        <v>17</v>
      </c>
      <c r="F7" s="35">
        <v>5</v>
      </c>
      <c r="G7" s="35">
        <v>0</v>
      </c>
      <c r="H7" s="35" t="s">
        <v>96</v>
      </c>
      <c r="I7" s="35" t="s">
        <v>97</v>
      </c>
      <c r="J7" s="35" t="s">
        <v>98</v>
      </c>
      <c r="K7" s="35" t="s">
        <v>99</v>
      </c>
      <c r="L7" s="35" t="s">
        <v>100</v>
      </c>
      <c r="M7" s="36" t="s">
        <v>101</v>
      </c>
      <c r="N7" s="36">
        <v>87.13</v>
      </c>
      <c r="O7" s="36">
        <v>2.77</v>
      </c>
      <c r="P7" s="36">
        <v>90.88</v>
      </c>
      <c r="Q7" s="36">
        <v>1944</v>
      </c>
      <c r="R7" s="36">
        <v>421701</v>
      </c>
      <c r="S7" s="36">
        <v>918.32</v>
      </c>
      <c r="T7" s="36">
        <v>459.21</v>
      </c>
      <c r="U7" s="36">
        <v>11663</v>
      </c>
      <c r="V7" s="36">
        <v>4.9000000000000004</v>
      </c>
      <c r="W7" s="36">
        <v>2380.1999999999998</v>
      </c>
      <c r="X7" s="36" t="s">
        <v>101</v>
      </c>
      <c r="Y7" s="36">
        <v>100.03</v>
      </c>
      <c r="Z7" s="36">
        <v>100.08</v>
      </c>
      <c r="AA7" s="36">
        <v>99.91</v>
      </c>
      <c r="AB7" s="36">
        <v>100.31</v>
      </c>
      <c r="AC7" s="36" t="s">
        <v>101</v>
      </c>
      <c r="AD7" s="36">
        <v>94.12</v>
      </c>
      <c r="AE7" s="36">
        <v>92.74</v>
      </c>
      <c r="AF7" s="36">
        <v>93.62</v>
      </c>
      <c r="AG7" s="36">
        <v>97.53</v>
      </c>
      <c r="AH7" s="36">
        <v>98.75</v>
      </c>
      <c r="AI7" s="36" t="s">
        <v>101</v>
      </c>
      <c r="AJ7" s="36">
        <v>0</v>
      </c>
      <c r="AK7" s="36">
        <v>0</v>
      </c>
      <c r="AL7" s="36">
        <v>0</v>
      </c>
      <c r="AM7" s="36">
        <v>0</v>
      </c>
      <c r="AN7" s="36" t="s">
        <v>101</v>
      </c>
      <c r="AO7" s="36">
        <v>262.73</v>
      </c>
      <c r="AP7" s="36">
        <v>243.13</v>
      </c>
      <c r="AQ7" s="36">
        <v>280.08</v>
      </c>
      <c r="AR7" s="36">
        <v>223.09</v>
      </c>
      <c r="AS7" s="36">
        <v>205.86</v>
      </c>
      <c r="AT7" s="36" t="s">
        <v>101</v>
      </c>
      <c r="AU7" s="36">
        <v>209.27</v>
      </c>
      <c r="AV7" s="36">
        <v>308.70999999999998</v>
      </c>
      <c r="AW7" s="36">
        <v>427.04</v>
      </c>
      <c r="AX7" s="36">
        <v>156.03</v>
      </c>
      <c r="AY7" s="36" t="s">
        <v>101</v>
      </c>
      <c r="AZ7" s="36">
        <v>194.53</v>
      </c>
      <c r="BA7" s="36">
        <v>162.52000000000001</v>
      </c>
      <c r="BB7" s="36">
        <v>124.2</v>
      </c>
      <c r="BC7" s="36">
        <v>33.03</v>
      </c>
      <c r="BD7" s="36">
        <v>34.630000000000003</v>
      </c>
      <c r="BE7" s="36" t="s">
        <v>101</v>
      </c>
      <c r="BF7" s="36">
        <v>902.29</v>
      </c>
      <c r="BG7" s="36">
        <v>805.47</v>
      </c>
      <c r="BH7" s="36">
        <v>767.76</v>
      </c>
      <c r="BI7" s="36">
        <v>727.98</v>
      </c>
      <c r="BJ7" s="36" t="s">
        <v>101</v>
      </c>
      <c r="BK7" s="36">
        <v>1239.2</v>
      </c>
      <c r="BL7" s="36">
        <v>1197.82</v>
      </c>
      <c r="BM7" s="36">
        <v>1126.77</v>
      </c>
      <c r="BN7" s="36">
        <v>1044.8</v>
      </c>
      <c r="BO7" s="36">
        <v>992.47</v>
      </c>
      <c r="BP7" s="36" t="s">
        <v>101</v>
      </c>
      <c r="BQ7" s="36">
        <v>49.24</v>
      </c>
      <c r="BR7" s="36">
        <v>54.44</v>
      </c>
      <c r="BS7" s="36">
        <v>51.04</v>
      </c>
      <c r="BT7" s="36">
        <v>53.45</v>
      </c>
      <c r="BU7" s="36" t="s">
        <v>101</v>
      </c>
      <c r="BV7" s="36">
        <v>51.56</v>
      </c>
      <c r="BW7" s="36">
        <v>51.03</v>
      </c>
      <c r="BX7" s="36">
        <v>50.9</v>
      </c>
      <c r="BY7" s="36">
        <v>50.82</v>
      </c>
      <c r="BZ7" s="36">
        <v>51.49</v>
      </c>
      <c r="CA7" s="36" t="s">
        <v>101</v>
      </c>
      <c r="CB7" s="36">
        <v>249.43</v>
      </c>
      <c r="CC7" s="36">
        <v>230.55</v>
      </c>
      <c r="CD7" s="36">
        <v>244.07</v>
      </c>
      <c r="CE7" s="36">
        <v>230.8</v>
      </c>
      <c r="CF7" s="36" t="s">
        <v>101</v>
      </c>
      <c r="CG7" s="36">
        <v>283.26</v>
      </c>
      <c r="CH7" s="36">
        <v>289.60000000000002</v>
      </c>
      <c r="CI7" s="36">
        <v>293.27</v>
      </c>
      <c r="CJ7" s="36">
        <v>300.52</v>
      </c>
      <c r="CK7" s="36">
        <v>295.10000000000002</v>
      </c>
      <c r="CL7" s="36" t="s">
        <v>101</v>
      </c>
      <c r="CM7" s="36">
        <v>57.62</v>
      </c>
      <c r="CN7" s="36">
        <v>55.05</v>
      </c>
      <c r="CO7" s="36">
        <v>57.66</v>
      </c>
      <c r="CP7" s="36">
        <v>58.05</v>
      </c>
      <c r="CQ7" s="36" t="s">
        <v>101</v>
      </c>
      <c r="CR7" s="36">
        <v>55.2</v>
      </c>
      <c r="CS7" s="36">
        <v>54.74</v>
      </c>
      <c r="CT7" s="36">
        <v>53.78</v>
      </c>
      <c r="CU7" s="36">
        <v>53.24</v>
      </c>
      <c r="CV7" s="36">
        <v>53.32</v>
      </c>
      <c r="CW7" s="36" t="s">
        <v>101</v>
      </c>
      <c r="CX7" s="36">
        <v>94.38</v>
      </c>
      <c r="CY7" s="36">
        <v>94.75</v>
      </c>
      <c r="CZ7" s="36">
        <v>94.32</v>
      </c>
      <c r="DA7" s="36">
        <v>92.39</v>
      </c>
      <c r="DB7" s="36" t="s">
        <v>101</v>
      </c>
      <c r="DC7" s="36">
        <v>83.73</v>
      </c>
      <c r="DD7" s="36">
        <v>83.88</v>
      </c>
      <c r="DE7" s="36">
        <v>84.06</v>
      </c>
      <c r="DF7" s="36">
        <v>84.07</v>
      </c>
      <c r="DG7" s="36">
        <v>83.79</v>
      </c>
      <c r="DH7" s="36" t="s">
        <v>101</v>
      </c>
      <c r="DI7" s="36">
        <v>1.53</v>
      </c>
      <c r="DJ7" s="36">
        <v>3.05</v>
      </c>
      <c r="DK7" s="36">
        <v>4.42</v>
      </c>
      <c r="DL7" s="36">
        <v>14.58</v>
      </c>
      <c r="DM7" s="36" t="s">
        <v>101</v>
      </c>
      <c r="DN7" s="36">
        <v>8.35</v>
      </c>
      <c r="DO7" s="36">
        <v>9</v>
      </c>
      <c r="DP7" s="36">
        <v>10.11</v>
      </c>
      <c r="DQ7" s="36">
        <v>20.68</v>
      </c>
      <c r="DR7" s="36">
        <v>20.45</v>
      </c>
      <c r="DS7" s="36" t="s">
        <v>101</v>
      </c>
      <c r="DT7" s="36">
        <v>0</v>
      </c>
      <c r="DU7" s="36">
        <v>0</v>
      </c>
      <c r="DV7" s="36">
        <v>0</v>
      </c>
      <c r="DW7" s="36">
        <v>0</v>
      </c>
      <c r="DX7" s="36" t="s">
        <v>101</v>
      </c>
      <c r="DY7" s="36">
        <v>0</v>
      </c>
      <c r="DZ7" s="36">
        <v>0.09</v>
      </c>
      <c r="EA7" s="36">
        <v>0.08</v>
      </c>
      <c r="EB7" s="36">
        <v>0.08</v>
      </c>
      <c r="EC7" s="36">
        <v>7.0000000000000007E-2</v>
      </c>
      <c r="ED7" s="36" t="s">
        <v>101</v>
      </c>
      <c r="EE7" s="36">
        <v>0</v>
      </c>
      <c r="EF7" s="36">
        <v>0.15</v>
      </c>
      <c r="EG7" s="36">
        <v>0</v>
      </c>
      <c r="EH7" s="36">
        <v>0</v>
      </c>
      <c r="EI7" s="36" t="s">
        <v>101</v>
      </c>
      <c r="EJ7" s="36">
        <v>0.03</v>
      </c>
      <c r="EK7" s="36">
        <v>0.04</v>
      </c>
      <c r="EL7" s="36">
        <v>0.03</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池田　浩司</cp:lastModifiedBy>
  <dcterms:created xsi:type="dcterms:W3CDTF">2016-02-03T07:49:02Z</dcterms:created>
  <dcterms:modified xsi:type="dcterms:W3CDTF">2016-02-15T01:34:41Z</dcterms:modified>
  <cp:category/>
</cp:coreProperties>
</file>