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<sst xmlns="http://schemas.openxmlformats.org/spreadsheetml/2006/main" count="221" uniqueCount="111">
  <si>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</si>
  <si>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</si>
  <si>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</si>
  <si>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</si>
  <si>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</si>
  <si>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</si>
  <si>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</si>
  <si>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</si>
  <si>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</si>
  <si>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</si>
  <si>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</si>
  <si>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</si>
  <si>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</si>
  <si>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</si>
  <si>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</si>
  <si>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</si>
  <si>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</si>
  <si>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</si>
  <si>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</si>
  <si>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</si>
  <si>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</si>
  <si>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</si>
  <si>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</si>
  <si>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</si>
  <si>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</si>
  <si>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</si>
  <si>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</si>
  <si>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</si>
  <si>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</si>
  <si>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</si>
  <si>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</si>
  <si>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</si>
  <si>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</si>
  <si>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</si>
  <si>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</si>
  <si>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</si>
  <si>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</si>
  <si>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</si>
  <si>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</si>
  <si>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</si>
  <si>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</si>
  <si>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</si>
  <si>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</si>
  <si>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</si>
  <si>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</si>
  <si>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</si>
  <si>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</si>
  <si>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</si>
  <si>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</si>
  <si>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</si>
  <si>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</si>
  <si>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</si>
  <si>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</si>
  <si>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</si>
  <si>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</si>
  <si>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</si>
  <si>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</si>
  <si>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</si>
  <si>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</si>
  <si>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</si>
  <si>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</si>
  <si>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</si>
  <si>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</si>
  <si>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</si>
  <si>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</si>
  <si>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</si>
  <si>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</si>
  <si>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</si>
  <si>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</si>
  <si>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</si>
  <si>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</si>
  <si>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</si>
  <si>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</si>
  <si>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</si>
  <si>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</si>
  <si>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</si>
  <si>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</si>
  <si>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</si>
  <si>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</si>
  <si>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</si>
  <si>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</si>
  <si>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</si>
  <si>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</si>
  <si>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</si>
  <si>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</si>
  <si>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</si>
  <si>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</si>
  <si>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</si>
  <si>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</si>
  <si>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</si>
  <si>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</si>
  <si>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</si>
  <si>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</si>
  <si>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</si>
  <si>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</si>
  <si>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</si>
  <si>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安城市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</si>
  <si>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</si>
  <si>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</si>
  <si>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</si>
  <si>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</si>
  <si>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</si>
  <si>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</si>
  <si>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</si>
  <si>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</si>
  <si>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</si>
  <si>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</si>
  <si>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</si>
  <si>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本市の農業集落排水事業の整備は、平成６年度から行われており、耐用年数を経過した下水道管がないため、該当はありません。</t>
    <rPh sb="1" eb="2">
      <t>ホン</t>
    </rPh>
    <rPh sb="2" eb="3">
      <t>シ</t>
    </rPh>
    <rPh sb="4" eb="6">
      <t>ノウギョウ</t>
    </rPh>
    <rPh sb="6" eb="8">
      <t>シュウラク</t>
    </rPh>
    <rPh sb="8" eb="10">
      <t>ハイスイ</t>
    </rPh>
    <rPh sb="10" eb="12">
      <t>ジギョウ</t>
    </rPh>
    <rPh sb="13" eb="15">
      <t>セイビ</t>
    </rPh>
    <rPh sb="17" eb="19">
      <t>ヘイセイ</t>
    </rPh>
    <rPh sb="20" eb="22">
      <t>ネンド</t>
    </rPh>
    <rPh sb="24" eb="25">
      <t>オコナ</t>
    </rPh>
    <rPh sb="31" eb="33">
      <t>タイヨウ</t>
    </rPh>
    <rPh sb="33" eb="35">
      <t>ネンスウ</t>
    </rPh>
    <rPh sb="36" eb="38">
      <t>ケイカ</t>
    </rPh>
    <rPh sb="40" eb="42">
      <t>ゲスイ</t>
    </rPh>
    <rPh sb="42" eb="43">
      <t>ドウ</t>
    </rPh>
    <rPh sb="43" eb="44">
      <t>カン</t>
    </rPh>
    <rPh sb="50" eb="52">
      <t>ガイトウ</t>
    </rPh>
    <phoneticPr fontId="4"/>
  </si>
  <si>
    <t xml:space="preserve">　健全性の面で、①収益的収支比率は一般会計繰入金により１００％近くとなっていますが、⑤経費回収率に関しては７０％程度となっています。類似団体に比べれば良好な数値ではあるものの、下水道事業にかかる経費を一定割合、一般会計に頼っている状況となっています。
　また、④企業債残高対事業規模比率については、計画的な企業債の償還により、年々減少しており、経営状況の改善傾向が見られます。
　効率性の面では、類似団体と比べ⑥汚水処理原価が安いことから、効率的な汚水処理ができており、また、⑦施設利用率についても、類似団体と比べ高いことから効率的な汚水処理が行われていると言えます。
</t>
    <rPh sb="1" eb="4">
      <t>ケンゼンセイ</t>
    </rPh>
    <rPh sb="5" eb="6">
      <t>メン</t>
    </rPh>
    <rPh sb="9" eb="12">
      <t>シュウエキテキ</t>
    </rPh>
    <rPh sb="12" eb="14">
      <t>シュウシ</t>
    </rPh>
    <rPh sb="14" eb="16">
      <t>ヒリツ</t>
    </rPh>
    <rPh sb="17" eb="19">
      <t>イッパン</t>
    </rPh>
    <rPh sb="19" eb="21">
      <t>カイケイ</t>
    </rPh>
    <rPh sb="21" eb="23">
      <t>クリイレ</t>
    </rPh>
    <rPh sb="23" eb="24">
      <t>キン</t>
    </rPh>
    <rPh sb="31" eb="32">
      <t>チカ</t>
    </rPh>
    <rPh sb="43" eb="45">
      <t>ケイヒ</t>
    </rPh>
    <rPh sb="45" eb="47">
      <t>カイシュウ</t>
    </rPh>
    <rPh sb="47" eb="48">
      <t>リツ</t>
    </rPh>
    <rPh sb="49" eb="50">
      <t>カン</t>
    </rPh>
    <rPh sb="56" eb="58">
      <t>テイド</t>
    </rPh>
    <rPh sb="66" eb="68">
      <t>ルイジ</t>
    </rPh>
    <rPh sb="68" eb="70">
      <t>ダンタイ</t>
    </rPh>
    <rPh sb="71" eb="72">
      <t>クラ</t>
    </rPh>
    <rPh sb="75" eb="77">
      <t>リョウコウ</t>
    </rPh>
    <rPh sb="78" eb="80">
      <t>スウチ</t>
    </rPh>
    <rPh sb="195" eb="196">
      <t>メン</t>
    </rPh>
    <rPh sb="199" eb="201">
      <t>ルイジ</t>
    </rPh>
    <rPh sb="201" eb="203">
      <t>ダンタイ</t>
    </rPh>
    <rPh sb="204" eb="205">
      <t>クラ</t>
    </rPh>
    <rPh sb="207" eb="209">
      <t>オスイ</t>
    </rPh>
    <rPh sb="209" eb="211">
      <t>ショリ</t>
    </rPh>
    <rPh sb="221" eb="224">
      <t>コウリツテキ</t>
    </rPh>
    <rPh sb="225" eb="227">
      <t>オスイ</t>
    </rPh>
    <rPh sb="227" eb="229">
      <t>ショリ</t>
    </rPh>
    <rPh sb="240" eb="242">
      <t>シセツ</t>
    </rPh>
    <rPh sb="242" eb="245">
      <t>リヨウリツ</t>
    </rPh>
    <rPh sb="251" eb="253">
      <t>ルイジ</t>
    </rPh>
    <rPh sb="253" eb="255">
      <t>ダンタイ</t>
    </rPh>
    <rPh sb="256" eb="257">
      <t>クラ</t>
    </rPh>
    <rPh sb="258" eb="259">
      <t>タカ</t>
    </rPh>
    <rPh sb="264" eb="267">
      <t>コウリツテキ</t>
    </rPh>
    <rPh sb="268" eb="270">
      <t>オスイ</t>
    </rPh>
    <rPh sb="270" eb="272">
      <t>ショリ</t>
    </rPh>
    <rPh sb="273" eb="274">
      <t>オコナ</t>
    </rPh>
    <rPh sb="280" eb="281">
      <t>イ</t>
    </rPh>
    <phoneticPr fontId="4"/>
  </si>
  <si>
    <t>　総じて類似団体と比べ良好な数字を残せているものの、支出を収入で賄いきれておらず、下水道整備も完了しているため、下水道使用料収納事務の徹底及び維持管理費見直しにより経営改善することが求められます。
　なお、今後の汚水処理の効率性及び処理施設の維持管理費の観点から、汚水処理施設の更新などに伴い、農業集落排水を公共下水道に接続することも検討中です。</t>
    <rPh sb="1" eb="2">
      <t>ソウ</t>
    </rPh>
    <rPh sb="4" eb="6">
      <t>ルイジ</t>
    </rPh>
    <rPh sb="6" eb="8">
      <t>ダンタイ</t>
    </rPh>
    <rPh sb="9" eb="10">
      <t>クラ</t>
    </rPh>
    <rPh sb="11" eb="13">
      <t>リョウコウ</t>
    </rPh>
    <rPh sb="14" eb="16">
      <t>スウジ</t>
    </rPh>
    <rPh sb="17" eb="18">
      <t>ノコ</t>
    </rPh>
    <rPh sb="26" eb="28">
      <t>シシュツ</t>
    </rPh>
    <rPh sb="29" eb="31">
      <t>シュウニュウ</t>
    </rPh>
    <rPh sb="32" eb="33">
      <t>マカナ</t>
    </rPh>
    <rPh sb="41" eb="44">
      <t>ゲスイドウ</t>
    </rPh>
    <rPh sb="44" eb="46">
      <t>セイビ</t>
    </rPh>
    <rPh sb="56" eb="58">
      <t>ゲスイ</t>
    </rPh>
    <rPh sb="58" eb="59">
      <t>ドウ</t>
    </rPh>
    <rPh sb="59" eb="61">
      <t>シヨウ</t>
    </rPh>
    <rPh sb="61" eb="62">
      <t>リョウ</t>
    </rPh>
    <rPh sb="62" eb="64">
      <t>シュウノウ</t>
    </rPh>
    <rPh sb="64" eb="66">
      <t>ジム</t>
    </rPh>
    <rPh sb="67" eb="69">
      <t>テッテイ</t>
    </rPh>
    <rPh sb="69" eb="70">
      <t>オヨ</t>
    </rPh>
    <rPh sb="71" eb="73">
      <t>イジ</t>
    </rPh>
    <rPh sb="73" eb="75">
      <t>カンリ</t>
    </rPh>
    <rPh sb="75" eb="76">
      <t>ヒ</t>
    </rPh>
    <rPh sb="76" eb="78">
      <t>ミナオ</t>
    </rPh>
    <rPh sb="82" eb="84">
      <t>ケイエイ</t>
    </rPh>
    <rPh sb="84" eb="86">
      <t>カイゼン</t>
    </rPh>
    <rPh sb="91" eb="92">
      <t>モト</t>
    </rPh>
    <rPh sb="103" eb="105">
      <t>コンゴ</t>
    </rPh>
    <rPh sb="106" eb="108">
      <t>オスイ</t>
    </rPh>
    <rPh sb="108" eb="110">
      <t>ショリ</t>
    </rPh>
    <rPh sb="111" eb="114">
      <t>コウリツセイ</t>
    </rPh>
    <rPh sb="114" eb="115">
      <t>オヨ</t>
    </rPh>
    <rPh sb="116" eb="118">
      <t>ショリ</t>
    </rPh>
    <rPh sb="118" eb="120">
      <t>シセツ</t>
    </rPh>
    <rPh sb="121" eb="123">
      <t>イジ</t>
    </rPh>
    <rPh sb="123" eb="125">
      <t>カンリ</t>
    </rPh>
    <rPh sb="125" eb="126">
      <t>ヒ</t>
    </rPh>
    <rPh sb="127" eb="129">
      <t>カンテン</t>
    </rPh>
    <rPh sb="132" eb="134">
      <t>オスイ</t>
    </rPh>
    <rPh sb="134" eb="136">
      <t>ショリ</t>
    </rPh>
    <rPh sb="136" eb="138">
      <t>シセツ</t>
    </rPh>
    <rPh sb="139" eb="141">
      <t>コウシン</t>
    </rPh>
    <rPh sb="144" eb="145">
      <t>トモナ</t>
    </rPh>
    <rPh sb="147" eb="149">
      <t>ノウギョウ</t>
    </rPh>
    <rPh sb="149" eb="151">
      <t>シュウラク</t>
    </rPh>
    <rPh sb="151" eb="153">
      <t>ハイスイ</t>
    </rPh>
    <rPh sb="154" eb="156">
      <t>コウキョウ</t>
    </rPh>
    <rPh sb="156" eb="159">
      <t>ゲスイドウ</t>
    </rPh>
    <rPh sb="160" eb="162">
      <t>セツゾク</t>
    </rPh>
    <rPh sb="167" eb="170">
      <t>ケントウチュウ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</si>
</sst>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671936"/>
        <c:axId val="436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43671936"/>
        <c:axId val="43673856"/>
      </c:lineChart>
      <c:dateAx>
        <c:axId val="43671936"/>
        <c:scaling>
          <c:orientation val="minMax"/>
        </c:scaling>
        <c:delete val="1"/>
        <c:axPos val="b"/>
        <c:numFmt formatCode="ge" sourceLinked="1"/>
        <c:majorTickMark val="none"/>
        <c:minorTickMark val="none"/>
        <c:tickLblPos val="none"/>
        <c:crossAx val="43673856"/>
        <c:crosses val="autoZero"/>
        <c:auto val="1"/>
        <c:lblOffset val="100"/>
        <c:baseTimeUnit val="years"/>
      </c:dateAx>
      <c:valAx>
        <c:axId val="436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72.78</c:v>
                </c:pt>
                <c:pt idx="1">
                  <c:v>72.92</c:v>
                </c:pt>
                <c:pt idx="2">
                  <c:v>73.47</c:v>
                </c:pt>
                <c:pt idx="3">
                  <c:v>76.25</c:v>
                </c:pt>
                <c:pt idx="4">
                  <c:v>77.64</c:v>
                </c:pt>
              </c:numCache>
            </c:numRef>
          </c:val>
        </c:ser>
        <c:dLbls>
          <c:showLegendKey val="0"/>
          <c:showVal val="0"/>
          <c:showCatName val="0"/>
          <c:showSerName val="0"/>
          <c:showPercent val="0"/>
          <c:showBubbleSize val="0"/>
        </c:dLbls>
        <c:gapWidth val="150"/>
        <c:axId val="46863488"/>
        <c:axId val="468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45.82</c:v>
                </c:pt>
                <c:pt idx="4">
                  <c:v>53.52</c:v>
                </c:pt>
              </c:numCache>
            </c:numRef>
          </c:val>
          <c:smooth val="0"/>
        </c:ser>
        <c:dLbls>
          <c:showLegendKey val="0"/>
          <c:showVal val="0"/>
          <c:showCatName val="0"/>
          <c:showSerName val="0"/>
          <c:showPercent val="0"/>
          <c:showBubbleSize val="0"/>
        </c:dLbls>
        <c:marker val="1"/>
        <c:smooth val="0"/>
        <c:axId val="46863488"/>
        <c:axId val="46865408"/>
      </c:lineChart>
      <c:dateAx>
        <c:axId val="46863488"/>
        <c:scaling>
          <c:orientation val="minMax"/>
        </c:scaling>
        <c:delete val="1"/>
        <c:axPos val="b"/>
        <c:numFmt formatCode="ge" sourceLinked="1"/>
        <c:majorTickMark val="none"/>
        <c:minorTickMark val="none"/>
        <c:tickLblPos val="none"/>
        <c:crossAx val="46865408"/>
        <c:crosses val="autoZero"/>
        <c:auto val="1"/>
        <c:lblOffset val="100"/>
        <c:baseTimeUnit val="years"/>
      </c:dateAx>
      <c:valAx>
        <c:axId val="468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98.86</c:v>
                </c:pt>
                <c:pt idx="1">
                  <c:v>98.95</c:v>
                </c:pt>
                <c:pt idx="2">
                  <c:v>98.95</c:v>
                </c:pt>
                <c:pt idx="3">
                  <c:v>98.94</c:v>
                </c:pt>
                <c:pt idx="4">
                  <c:v>98.93</c:v>
                </c:pt>
              </c:numCache>
            </c:numRef>
          </c:val>
        </c:ser>
        <c:dLbls>
          <c:showLegendKey val="0"/>
          <c:showVal val="0"/>
          <c:showCatName val="0"/>
          <c:showSerName val="0"/>
          <c:showPercent val="0"/>
          <c:showBubbleSize val="0"/>
        </c:dLbls>
        <c:gapWidth val="150"/>
        <c:axId val="46915968"/>
        <c:axId val="469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46915968"/>
        <c:axId val="46917888"/>
      </c:lineChart>
      <c:dateAx>
        <c:axId val="46915968"/>
        <c:scaling>
          <c:orientation val="minMax"/>
        </c:scaling>
        <c:delete val="1"/>
        <c:axPos val="b"/>
        <c:numFmt formatCode="ge" sourceLinked="1"/>
        <c:majorTickMark val="none"/>
        <c:minorTickMark val="none"/>
        <c:tickLblPos val="none"/>
        <c:crossAx val="46917888"/>
        <c:crosses val="autoZero"/>
        <c:auto val="1"/>
        <c:lblOffset val="100"/>
        <c:baseTimeUnit val="years"/>
      </c:dateAx>
      <c:valAx>
        <c:axId val="469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87.26</c:v>
                </c:pt>
                <c:pt idx="1">
                  <c:v>92.62</c:v>
                </c:pt>
                <c:pt idx="2">
                  <c:v>90.83</c:v>
                </c:pt>
                <c:pt idx="3">
                  <c:v>92.26</c:v>
                </c:pt>
                <c:pt idx="4">
                  <c:v>98.91</c:v>
                </c:pt>
              </c:numCache>
            </c:numRef>
          </c:val>
        </c:ser>
        <c:dLbls>
          <c:showLegendKey val="0"/>
          <c:showVal val="0"/>
          <c:showCatName val="0"/>
          <c:showSerName val="0"/>
          <c:showPercent val="0"/>
          <c:showBubbleSize val="0"/>
        </c:dLbls>
        <c:gapWidth val="150"/>
        <c:axId val="43700224"/>
        <c:axId val="437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700224"/>
        <c:axId val="43702144"/>
      </c:lineChart>
      <c:dateAx>
        <c:axId val="43700224"/>
        <c:scaling>
          <c:orientation val="minMax"/>
        </c:scaling>
        <c:delete val="1"/>
        <c:axPos val="b"/>
        <c:numFmt formatCode="ge" sourceLinked="1"/>
        <c:majorTickMark val="none"/>
        <c:minorTickMark val="none"/>
        <c:tickLblPos val="none"/>
        <c:crossAx val="43702144"/>
        <c:crosses val="autoZero"/>
        <c:auto val="1"/>
        <c:lblOffset val="100"/>
        <c:baseTimeUnit val="years"/>
      </c:dateAx>
      <c:valAx>
        <c:axId val="437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58592"/>
        <c:axId val="465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58592"/>
        <c:axId val="46560768"/>
      </c:lineChart>
      <c:dateAx>
        <c:axId val="46558592"/>
        <c:scaling>
          <c:orientation val="minMax"/>
        </c:scaling>
        <c:delete val="1"/>
        <c:axPos val="b"/>
        <c:numFmt formatCode="ge" sourceLinked="1"/>
        <c:majorTickMark val="none"/>
        <c:minorTickMark val="none"/>
        <c:tickLblPos val="none"/>
        <c:crossAx val="46560768"/>
        <c:crosses val="autoZero"/>
        <c:auto val="1"/>
        <c:lblOffset val="100"/>
        <c:baseTimeUnit val="years"/>
      </c:dateAx>
      <c:valAx>
        <c:axId val="465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605056"/>
        <c:axId val="466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05056"/>
        <c:axId val="46606976"/>
      </c:lineChart>
      <c:dateAx>
        <c:axId val="46605056"/>
        <c:scaling>
          <c:orientation val="minMax"/>
        </c:scaling>
        <c:delete val="1"/>
        <c:axPos val="b"/>
        <c:numFmt formatCode="ge" sourceLinked="1"/>
        <c:majorTickMark val="none"/>
        <c:minorTickMark val="none"/>
        <c:tickLblPos val="none"/>
        <c:crossAx val="46606976"/>
        <c:crosses val="autoZero"/>
        <c:auto val="1"/>
        <c:lblOffset val="100"/>
        <c:baseTimeUnit val="years"/>
      </c:dateAx>
      <c:valAx>
        <c:axId val="466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625920"/>
        <c:axId val="466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25920"/>
        <c:axId val="46627840"/>
      </c:lineChart>
      <c:dateAx>
        <c:axId val="46625920"/>
        <c:scaling>
          <c:orientation val="minMax"/>
        </c:scaling>
        <c:delete val="1"/>
        <c:axPos val="b"/>
        <c:numFmt formatCode="ge" sourceLinked="1"/>
        <c:majorTickMark val="none"/>
        <c:minorTickMark val="none"/>
        <c:tickLblPos val="none"/>
        <c:crossAx val="46627840"/>
        <c:crosses val="autoZero"/>
        <c:auto val="1"/>
        <c:lblOffset val="100"/>
        <c:baseTimeUnit val="years"/>
      </c:dateAx>
      <c:valAx>
        <c:axId val="466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658304"/>
        <c:axId val="466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58304"/>
        <c:axId val="46660224"/>
      </c:lineChart>
      <c:dateAx>
        <c:axId val="46658304"/>
        <c:scaling>
          <c:orientation val="minMax"/>
        </c:scaling>
        <c:delete val="1"/>
        <c:axPos val="b"/>
        <c:numFmt formatCode="ge" sourceLinked="1"/>
        <c:majorTickMark val="none"/>
        <c:minorTickMark val="none"/>
        <c:tickLblPos val="none"/>
        <c:crossAx val="46660224"/>
        <c:crosses val="autoZero"/>
        <c:auto val="1"/>
        <c:lblOffset val="100"/>
        <c:baseTimeUnit val="years"/>
      </c:dateAx>
      <c:valAx>
        <c:axId val="466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339.97</c:v>
                </c:pt>
                <c:pt idx="1">
                  <c:v>198.78</c:v>
                </c:pt>
                <c:pt idx="2">
                  <c:v>225.59</c:v>
                </c:pt>
                <c:pt idx="3">
                  <c:v>178.79</c:v>
                </c:pt>
                <c:pt idx="4">
                  <c:v>24.13</c:v>
                </c:pt>
              </c:numCache>
            </c:numRef>
          </c:val>
        </c:ser>
        <c:dLbls>
          <c:showLegendKey val="0"/>
          <c:showVal val="0"/>
          <c:showCatName val="0"/>
          <c:showSerName val="0"/>
          <c:showPercent val="0"/>
          <c:showBubbleSize val="0"/>
        </c:dLbls>
        <c:gapWidth val="150"/>
        <c:axId val="46690688"/>
        <c:axId val="466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46690688"/>
        <c:axId val="46692608"/>
      </c:lineChart>
      <c:dateAx>
        <c:axId val="46690688"/>
        <c:scaling>
          <c:orientation val="minMax"/>
        </c:scaling>
        <c:delete val="1"/>
        <c:axPos val="b"/>
        <c:numFmt formatCode="ge" sourceLinked="1"/>
        <c:majorTickMark val="none"/>
        <c:minorTickMark val="none"/>
        <c:tickLblPos val="none"/>
        <c:crossAx val="46692608"/>
        <c:crosses val="autoZero"/>
        <c:auto val="1"/>
        <c:lblOffset val="100"/>
        <c:baseTimeUnit val="years"/>
      </c:dateAx>
      <c:valAx>
        <c:axId val="466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73.8</c:v>
                </c:pt>
                <c:pt idx="1">
                  <c:v>72.739999999999995</c:v>
                </c:pt>
                <c:pt idx="2">
                  <c:v>73.040000000000006</c:v>
                </c:pt>
                <c:pt idx="3">
                  <c:v>72.8</c:v>
                </c:pt>
                <c:pt idx="4">
                  <c:v>74.81</c:v>
                </c:pt>
              </c:numCache>
            </c:numRef>
          </c:val>
        </c:ser>
        <c:dLbls>
          <c:showLegendKey val="0"/>
          <c:showVal val="0"/>
          <c:showCatName val="0"/>
          <c:showSerName val="0"/>
          <c:showPercent val="0"/>
          <c:showBubbleSize val="0"/>
        </c:dLbls>
        <c:gapWidth val="150"/>
        <c:axId val="46811392"/>
        <c:axId val="468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46811392"/>
        <c:axId val="46813568"/>
      </c:lineChart>
      <c:dateAx>
        <c:axId val="46811392"/>
        <c:scaling>
          <c:orientation val="minMax"/>
        </c:scaling>
        <c:delete val="1"/>
        <c:axPos val="b"/>
        <c:numFmt formatCode="ge" sourceLinked="1"/>
        <c:majorTickMark val="none"/>
        <c:minorTickMark val="none"/>
        <c:tickLblPos val="none"/>
        <c:crossAx val="46813568"/>
        <c:crosses val="autoZero"/>
        <c:auto val="1"/>
        <c:lblOffset val="100"/>
        <c:baseTimeUnit val="years"/>
      </c:dateAx>
      <c:valAx>
        <c:axId val="468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150.16</c:v>
                </c:pt>
                <c:pt idx="1">
                  <c:v>149.97</c:v>
                </c:pt>
                <c:pt idx="2">
                  <c:v>149.29</c:v>
                </c:pt>
                <c:pt idx="3">
                  <c:v>150.91999999999999</c:v>
                </c:pt>
                <c:pt idx="4">
                  <c:v>150.9</c:v>
                </c:pt>
              </c:numCache>
            </c:numRef>
          </c:val>
        </c:ser>
        <c:dLbls>
          <c:showLegendKey val="0"/>
          <c:showVal val="0"/>
          <c:showCatName val="0"/>
          <c:showSerName val="0"/>
          <c:showPercent val="0"/>
          <c:showBubbleSize val="0"/>
        </c:dLbls>
        <c:gapWidth val="150"/>
        <c:axId val="46835200"/>
        <c:axId val="468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46835200"/>
        <c:axId val="46837120"/>
      </c:lineChart>
      <c:dateAx>
        <c:axId val="46835200"/>
        <c:scaling>
          <c:orientation val="minMax"/>
        </c:scaling>
        <c:delete val="1"/>
        <c:axPos val="b"/>
        <c:numFmt formatCode="ge" sourceLinked="1"/>
        <c:majorTickMark val="none"/>
        <c:minorTickMark val="none"/>
        <c:tickLblPos val="none"/>
        <c:crossAx val="46837120"/>
        <c:crosses val="autoZero"/>
        <c:auto val="1"/>
        <c:lblOffset val="100"/>
        <c:baseTimeUnit val="years"/>
      </c:dateAx>
      <c:valAx>
        <c:axId val="468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安城市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184892</v>
      </c>
      <c r="AM8" s="64"/>
      <c r="AN8" s="64"/>
      <c r="AO8" s="64"/>
      <c r="AP8" s="64"/>
      <c r="AQ8" s="64"/>
      <c r="AR8" s="64"/>
      <c r="AS8" s="64"/>
      <c r="AT8" s="63">
        <f>データ!S6</f>
        <v>86.05</v>
      </c>
      <c r="AU8" s="63"/>
      <c r="AV8" s="63"/>
      <c r="AW8" s="63"/>
      <c r="AX8" s="63"/>
      <c r="AY8" s="63"/>
      <c r="AZ8" s="63"/>
      <c r="BA8" s="63"/>
      <c r="BB8" s="63">
        <f>データ!T6</f>
        <v>2148.66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1.01</v>
      </c>
      <c r="Q10" s="63"/>
      <c r="R10" s="63"/>
      <c r="S10" s="63"/>
      <c r="T10" s="63"/>
      <c r="U10" s="63"/>
      <c r="V10" s="63"/>
      <c r="W10" s="63">
        <f>データ!P6</f>
        <v>97.04</v>
      </c>
      <c r="X10" s="63"/>
      <c r="Y10" s="63"/>
      <c r="Z10" s="63"/>
      <c r="AA10" s="63"/>
      <c r="AB10" s="63"/>
      <c r="AC10" s="63"/>
      <c r="AD10" s="64">
        <f>データ!Q6</f>
        <v>1620</v>
      </c>
      <c r="AE10" s="64"/>
      <c r="AF10" s="64"/>
      <c r="AG10" s="64"/>
      <c r="AH10" s="64"/>
      <c r="AI10" s="64"/>
      <c r="AJ10" s="64"/>
      <c r="AK10" s="2"/>
      <c r="AL10" s="64">
        <f>データ!U6</f>
        <v>1870</v>
      </c>
      <c r="AM10" s="64"/>
      <c r="AN10" s="64"/>
      <c r="AO10" s="64"/>
      <c r="AP10" s="64"/>
      <c r="AQ10" s="64"/>
      <c r="AR10" s="64"/>
      <c r="AS10" s="64"/>
      <c r="AT10" s="63">
        <f>データ!V6</f>
        <v>0.52</v>
      </c>
      <c r="AU10" s="63"/>
      <c r="AV10" s="63"/>
      <c r="AW10" s="63"/>
      <c r="AX10" s="63"/>
      <c r="AY10" s="63"/>
      <c r="AZ10" s="63"/>
      <c r="BA10" s="63"/>
      <c r="BB10" s="63">
        <f>データ!W6</f>
        <v>3596.15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232122</v>
      </c>
      <c r="D6" s="31">
        <f t="shared" si="3"/>
        <v>47</v>
      </c>
      <c r="E6" s="31">
        <f t="shared" si="3"/>
        <v>17</v>
      </c>
      <c r="F6" s="31">
        <f t="shared" si="3"/>
        <v>5</v>
      </c>
      <c r="G6" s="31">
        <f t="shared" si="3"/>
        <v>0</v>
      </c>
      <c r="H6" s="31" t="str">
        <f t="shared" si="3"/>
        <v>愛知県　安城市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1.01</v>
      </c>
      <c r="P6" s="32">
        <f t="shared" si="3"/>
        <v>97.04</v>
      </c>
      <c r="Q6" s="32">
        <f t="shared" si="3"/>
        <v>1620</v>
      </c>
      <c r="R6" s="32">
        <f t="shared" si="3"/>
        <v>184892</v>
      </c>
      <c r="S6" s="32">
        <f t="shared" si="3"/>
        <v>86.05</v>
      </c>
      <c r="T6" s="32">
        <f t="shared" si="3"/>
        <v>2148.66</v>
      </c>
      <c r="U6" s="32">
        <f t="shared" si="3"/>
        <v>1870</v>
      </c>
      <c r="V6" s="32">
        <f t="shared" si="3"/>
        <v>0.52</v>
      </c>
      <c r="W6" s="32">
        <f t="shared" si="3"/>
        <v>3596.15</v>
      </c>
      <c r="X6" s="33">
        <f>IF(X7="",NA(),X7)</f>
        <v>87.26</v>
      </c>
      <c r="Y6" s="33">
        <f t="shared" ref="Y6:AG6" si="4">IF(Y7="",NA(),Y7)</f>
        <v>92.62</v>
      </c>
      <c r="Z6" s="33">
        <f t="shared" si="4"/>
        <v>90.83</v>
      </c>
      <c r="AA6" s="33">
        <f t="shared" si="4"/>
        <v>92.26</v>
      </c>
      <c r="AB6" s="33">
        <f t="shared" si="4"/>
        <v>98.91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339.97</v>
      </c>
      <c r="BF6" s="33">
        <f t="shared" ref="BF6:BN6" si="7">IF(BF7="",NA(),BF7)</f>
        <v>198.78</v>
      </c>
      <c r="BG6" s="33">
        <f t="shared" si="7"/>
        <v>225.59</v>
      </c>
      <c r="BH6" s="33">
        <f t="shared" si="7"/>
        <v>178.79</v>
      </c>
      <c r="BI6" s="33">
        <f t="shared" si="7"/>
        <v>24.13</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73.8</v>
      </c>
      <c r="BQ6" s="33">
        <f t="shared" ref="BQ6:BY6" si="8">IF(BQ7="",NA(),BQ7)</f>
        <v>72.739999999999995</v>
      </c>
      <c r="BR6" s="33">
        <f t="shared" si="8"/>
        <v>73.040000000000006</v>
      </c>
      <c r="BS6" s="33">
        <f t="shared" si="8"/>
        <v>72.8</v>
      </c>
      <c r="BT6" s="33">
        <f t="shared" si="8"/>
        <v>74.81</v>
      </c>
      <c r="BU6" s="33">
        <f t="shared" si="8"/>
        <v>43.24</v>
      </c>
      <c r="BV6" s="33">
        <f t="shared" si="8"/>
        <v>42.13</v>
      </c>
      <c r="BW6" s="33">
        <f t="shared" si="8"/>
        <v>42.48</v>
      </c>
      <c r="BX6" s="33">
        <f t="shared" si="8"/>
        <v>41.04</v>
      </c>
      <c r="BY6" s="33">
        <f t="shared" si="8"/>
        <v>50.82</v>
      </c>
      <c r="BZ6" s="32" t="str">
        <f>IF(BZ7="","",IF(BZ7="-","【-】","【"&amp;SUBSTITUTE(TEXT(BZ7,"#,##0.00"),"-","△")&amp;"】"))</f>
        <v>【51.49】</v>
      </c>
      <c r="CA6" s="33">
        <f>IF(CA7="",NA(),CA7)</f>
        <v>150.16</v>
      </c>
      <c r="CB6" s="33">
        <f t="shared" ref="CB6:CJ6" si="9">IF(CB7="",NA(),CB7)</f>
        <v>149.97</v>
      </c>
      <c r="CC6" s="33">
        <f t="shared" si="9"/>
        <v>149.29</v>
      </c>
      <c r="CD6" s="33">
        <f t="shared" si="9"/>
        <v>150.91999999999999</v>
      </c>
      <c r="CE6" s="33">
        <f t="shared" si="9"/>
        <v>150.9</v>
      </c>
      <c r="CF6" s="33">
        <f t="shared" si="9"/>
        <v>338.76</v>
      </c>
      <c r="CG6" s="33">
        <f t="shared" si="9"/>
        <v>348.41</v>
      </c>
      <c r="CH6" s="33">
        <f t="shared" si="9"/>
        <v>343.8</v>
      </c>
      <c r="CI6" s="33">
        <f t="shared" si="9"/>
        <v>357.08</v>
      </c>
      <c r="CJ6" s="33">
        <f t="shared" si="9"/>
        <v>300.52</v>
      </c>
      <c r="CK6" s="32" t="str">
        <f>IF(CK7="","",IF(CK7="-","【-】","【"&amp;SUBSTITUTE(TEXT(CK7,"#,##0.00"),"-","△")&amp;"】"))</f>
        <v>【295.10】</v>
      </c>
      <c r="CL6" s="33">
        <f>IF(CL7="",NA(),CL7)</f>
        <v>72.78</v>
      </c>
      <c r="CM6" s="33">
        <f t="shared" ref="CM6:CU6" si="10">IF(CM7="",NA(),CM7)</f>
        <v>72.92</v>
      </c>
      <c r="CN6" s="33">
        <f t="shared" si="10"/>
        <v>73.47</v>
      </c>
      <c r="CO6" s="33">
        <f t="shared" si="10"/>
        <v>76.25</v>
      </c>
      <c r="CP6" s="33">
        <f t="shared" si="10"/>
        <v>77.64</v>
      </c>
      <c r="CQ6" s="33">
        <f t="shared" si="10"/>
        <v>44.78</v>
      </c>
      <c r="CR6" s="33">
        <f t="shared" si="10"/>
        <v>47.19</v>
      </c>
      <c r="CS6" s="33">
        <f t="shared" si="10"/>
        <v>46.59</v>
      </c>
      <c r="CT6" s="33">
        <f t="shared" si="10"/>
        <v>45.82</v>
      </c>
      <c r="CU6" s="33">
        <f t="shared" si="10"/>
        <v>53.52</v>
      </c>
      <c r="CV6" s="32" t="str">
        <f>IF(CV7="","",IF(CV7="-","【-】","【"&amp;SUBSTITUTE(TEXT(CV7,"#,##0.00"),"-","△")&amp;"】"))</f>
        <v>【53.65】</v>
      </c>
      <c r="CW6" s="33">
        <f>IF(CW7="",NA(),CW7)</f>
        <v>98.86</v>
      </c>
      <c r="CX6" s="33">
        <f t="shared" ref="CX6:DF6" si="11">IF(CX7="",NA(),CX7)</f>
        <v>98.95</v>
      </c>
      <c r="CY6" s="33">
        <f t="shared" si="11"/>
        <v>98.95</v>
      </c>
      <c r="CZ6" s="33">
        <f t="shared" si="11"/>
        <v>98.94</v>
      </c>
      <c r="DA6" s="33">
        <f t="shared" si="11"/>
        <v>98.93</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232122</v>
      </c>
      <c r="D7" s="35">
        <v>47</v>
      </c>
      <c r="E7" s="35">
        <v>17</v>
      </c>
      <c r="F7" s="35">
        <v>5</v>
      </c>
      <c r="G7" s="35">
        <v>0</v>
      </c>
      <c r="H7" s="35" t="s">
        <v>96</v>
      </c>
      <c r="I7" s="35" t="s">
        <v>97</v>
      </c>
      <c r="J7" s="35" t="s">
        <v>98</v>
      </c>
      <c r="K7" s="35" t="s">
        <v>99</v>
      </c>
      <c r="L7" s="35" t="s">
        <v>100</v>
      </c>
      <c r="M7" s="36" t="s">
        <v>101</v>
      </c>
      <c r="N7" s="36" t="s">
        <v>102</v>
      </c>
      <c r="O7" s="36">
        <v>1.01</v>
      </c>
      <c r="P7" s="36">
        <v>97.04</v>
      </c>
      <c r="Q7" s="36">
        <v>1620</v>
      </c>
      <c r="R7" s="36">
        <v>184892</v>
      </c>
      <c r="S7" s="36">
        <v>86.05</v>
      </c>
      <c r="T7" s="36">
        <v>2148.66</v>
      </c>
      <c r="U7" s="36">
        <v>1870</v>
      </c>
      <c r="V7" s="36">
        <v>0.52</v>
      </c>
      <c r="W7" s="36">
        <v>3596.15</v>
      </c>
      <c r="X7" s="36">
        <v>87.26</v>
      </c>
      <c r="Y7" s="36">
        <v>92.62</v>
      </c>
      <c r="Z7" s="36">
        <v>90.83</v>
      </c>
      <c r="AA7" s="36">
        <v>92.26</v>
      </c>
      <c r="AB7" s="36">
        <v>98.91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339.97</v>
      </c>
      <c r="BF7" s="36">
        <v>198.78</v>
      </c>
      <c r="BG7" s="36">
        <v>225.59</v>
      </c>
      <c r="BH7" s="36">
        <v>178.79</v>
      </c>
      <c r="BI7" s="36">
        <v>24.13</v>
      </c>
      <c r="BJ7" s="36">
        <v>1316.7</v>
      </c>
      <c r="BK7" s="36">
        <v>1224.75</v>
      </c>
      <c r="BL7" s="36">
        <v>1144.05</v>
      </c>
      <c r="BM7" s="36">
        <v>1117.1099999999999</v>
      </c>
      <c r="BN7" s="36">
        <v>1044.8</v>
      </c>
      <c r="BO7" s="36">
        <v>992.47</v>
      </c>
      <c r="BP7" s="36">
        <v>73.8</v>
      </c>
      <c r="BQ7" s="36">
        <v>72.739999999999995</v>
      </c>
      <c r="BR7" s="36">
        <v>73.040000000000006</v>
      </c>
      <c r="BS7" s="36">
        <v>72.8</v>
      </c>
      <c r="BT7" s="36">
        <v>74.81</v>
      </c>
      <c r="BU7" s="36">
        <v>43.24</v>
      </c>
      <c r="BV7" s="36">
        <v>42.13</v>
      </c>
      <c r="BW7" s="36">
        <v>42.48</v>
      </c>
      <c r="BX7" s="36">
        <v>41.04</v>
      </c>
      <c r="BY7" s="36">
        <v>50.82</v>
      </c>
      <c r="BZ7" s="36">
        <v>51.49</v>
      </c>
      <c r="CA7" s="36">
        <v>150.16</v>
      </c>
      <c r="CB7" s="36">
        <v>149.97</v>
      </c>
      <c r="CC7" s="36">
        <v>149.29</v>
      </c>
      <c r="CD7" s="36">
        <v>150.91999999999999</v>
      </c>
      <c r="CE7" s="36">
        <v>150.9</v>
      </c>
      <c r="CF7" s="36">
        <v>338.76</v>
      </c>
      <c r="CG7" s="36">
        <v>348.41</v>
      </c>
      <c r="CH7" s="36">
        <v>343.8</v>
      </c>
      <c r="CI7" s="36">
        <v>357.08</v>
      </c>
      <c r="CJ7" s="36">
        <v>300.52</v>
      </c>
      <c r="CK7" s="36">
        <v>295.10000000000002</v>
      </c>
      <c r="CL7" s="36">
        <v>72.78</v>
      </c>
      <c r="CM7" s="36">
        <v>72.92</v>
      </c>
      <c r="CN7" s="36">
        <v>73.47</v>
      </c>
      <c r="CO7" s="36">
        <v>76.25</v>
      </c>
      <c r="CP7" s="36">
        <v>77.64</v>
      </c>
      <c r="CQ7" s="36">
        <v>44.78</v>
      </c>
      <c r="CR7" s="36">
        <v>47.19</v>
      </c>
      <c r="CS7" s="36">
        <v>46.59</v>
      </c>
      <c r="CT7" s="36">
        <v>45.82</v>
      </c>
      <c r="CU7" s="36">
        <v>53.52</v>
      </c>
      <c r="CV7" s="36">
        <v>53.65</v>
      </c>
      <c r="CW7" s="36">
        <v>98.86</v>
      </c>
      <c r="CX7" s="36">
        <v>98.95</v>
      </c>
      <c r="CY7" s="36">
        <v>98.95</v>
      </c>
      <c r="CZ7" s="36">
        <v>98.94</v>
      </c>
      <c r="DA7" s="36">
        <v>98.93</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2016-02-17T02:57:05Z</cp:lastPrinted>
  <dcterms:created xsi:type="dcterms:W3CDTF">2016-01-14T11:01:29Z</dcterms:created>
  <dcterms:modified xsi:type="dcterms:W3CDTF">2016-02-25T02:55:47Z</dcterms:modified>
  <cp:category/>
</cp:coreProperties>
</file>