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5" yWindow="-15" windowWidth="5040" windowHeight="400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R6" i="5"/>
  <c r="AQ8" i="4" s="1"/>
  <c r="Q6" i="5"/>
  <c r="P6" i="5"/>
  <c r="O6" i="5"/>
  <c r="N6" i="5"/>
  <c r="M6" i="5"/>
  <c r="L6" i="5"/>
  <c r="Z8" i="4" s="1"/>
  <c r="K6" i="5"/>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Y8" i="4"/>
  <c r="AI8" i="4"/>
  <c r="R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<sst xmlns="http://schemas.openxmlformats.org/spreadsheetml/2006/main" count="217" uniqueCount="107">
  <si>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</si>
  <si>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</si>
  <si>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</si>
  <si>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</si>
  <si>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</si>
  <si>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</si>
  <si>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</si>
  <si>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</si>
  <si>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</si>
  <si>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</si>
  <si>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</si>
  <si>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</si>
  <si>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</si>
  <si>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</si>
  <si>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</si>
  <si>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</si>
  <si>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</si>
  <si>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</si>
  <si>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</si>
  <si>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</si>
  <si>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</si>
  <si>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</si>
  <si>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</si>
  <si>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</si>
  <si>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</si>
  <si>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</si>
  <si>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</si>
  <si>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</si>
  <si>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</si>
  <si>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</si>
  <si>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</si>
  <si>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</si>
  <si>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</si>
  <si>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</si>
  <si>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</si>
  <si>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</si>
  <si>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</si>
  <si>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</si>
  <si>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</si>
  <si>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</si>
  <si>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</si>
  <si>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</si>
  <si>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</si>
  <si>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</si>
  <si>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</si>
  <si>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</si>
  <si>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</si>
  <si>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</si>
  <si>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</si>
  <si>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</si>
  <si>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</si>
  <si>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</si>
  <si>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</si>
  <si>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</si>
  <si>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</si>
  <si>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</si>
  <si>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</si>
  <si>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</si>
  <si>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</si>
  <si>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</si>
  <si>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</si>
  <si>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</si>
  <si>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</si>
  <si>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</si>
  <si>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</si>
  <si>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</si>
  <si>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</si>
  <si>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</si>
  <si>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</si>
  <si>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</si>
  <si>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</si>
  <si>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</si>
  <si>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</si>
  <si>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</si>
  <si>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</si>
  <si>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</si>
  <si>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</si>
  <si>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</si>
  <si>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</si>
  <si>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</si>
  <si>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</si>
  <si>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</si>
  <si>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</si>
  <si>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</si>
  <si>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</si>
  <si>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</si>
  <si>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</si>
  <si>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</si>
  <si>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</si>
  <si>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</si>
  <si>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</si>
  <si>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</si>
  <si>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</si>
  <si>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犬山市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</si>
  <si>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</si>
  <si>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</si>
  <si>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</si>
  <si>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</si>
  <si>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</si>
  <si>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</si>
  <si>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</si>
  <si>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</si>
  <si>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</si>
  <si>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</si>
  <si>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収支は継続して黒字を計上し、欠損金・借入金ともになく、流動比率も高水準を維持している。
　施設利用率は平均に比して高水準にあり、保有する施設を効率的に使用できている。
　施設の利用率が高いことと、有収率に伸び悩みの傾向が見られることから、今後も経営の健全性を維持し水道の安定供給を続けるためには、適正な水準の更新投資により施設の老朽化を防ぐことが大切である。</t>
    <rPh sb="2" eb="4">
      <t>シュウシ</t>
    </rPh>
    <rPh sb="5" eb="7">
      <t>ケイゾク</t>
    </rPh>
    <rPh sb="9" eb="11">
      <t>クロジ</t>
    </rPh>
    <rPh sb="12" eb="14">
      <t>ケイジョウ</t>
    </rPh>
    <rPh sb="16" eb="19">
      <t>ケッソンキン</t>
    </rPh>
    <rPh sb="20" eb="22">
      <t>カリイレ</t>
    </rPh>
    <rPh sb="22" eb="23">
      <t>キン</t>
    </rPh>
    <rPh sb="29" eb="31">
      <t>リュウドウ</t>
    </rPh>
    <rPh sb="31" eb="33">
      <t>ヒリツ</t>
    </rPh>
    <rPh sb="34" eb="37">
      <t>コウスイジュン</t>
    </rPh>
    <rPh sb="38" eb="40">
      <t>イジ</t>
    </rPh>
    <rPh sb="47" eb="49">
      <t>シセツ</t>
    </rPh>
    <rPh sb="49" eb="52">
      <t>リヨウリツ</t>
    </rPh>
    <rPh sb="53" eb="55">
      <t>ヘイキン</t>
    </rPh>
    <rPh sb="56" eb="57">
      <t>ヒ</t>
    </rPh>
    <rPh sb="59" eb="62">
      <t>コウスイジュン</t>
    </rPh>
    <rPh sb="66" eb="68">
      <t>ホユウ</t>
    </rPh>
    <rPh sb="70" eb="72">
      <t>シセツ</t>
    </rPh>
    <rPh sb="73" eb="76">
      <t>コウリツテキ</t>
    </rPh>
    <rPh sb="77" eb="79">
      <t>シヨウ</t>
    </rPh>
    <rPh sb="87" eb="89">
      <t>シセツ</t>
    </rPh>
    <rPh sb="90" eb="93">
      <t>リヨウリツ</t>
    </rPh>
    <rPh sb="94" eb="95">
      <t>タカ</t>
    </rPh>
    <rPh sb="100" eb="102">
      <t>ユウシュウ</t>
    </rPh>
    <rPh sb="102" eb="103">
      <t>リツ</t>
    </rPh>
    <rPh sb="104" eb="105">
      <t>ノ</t>
    </rPh>
    <rPh sb="106" eb="107">
      <t>ナヤ</t>
    </rPh>
    <rPh sb="109" eb="111">
      <t>ケイコウ</t>
    </rPh>
    <rPh sb="112" eb="113">
      <t>ミ</t>
    </rPh>
    <rPh sb="121" eb="123">
      <t>コンゴ</t>
    </rPh>
    <rPh sb="124" eb="126">
      <t>ケイエイ</t>
    </rPh>
    <rPh sb="127" eb="130">
      <t>ケンゼンセイ</t>
    </rPh>
    <rPh sb="131" eb="133">
      <t>イジ</t>
    </rPh>
    <rPh sb="134" eb="136">
      <t>スイドウ</t>
    </rPh>
    <rPh sb="137" eb="139">
      <t>アンテイ</t>
    </rPh>
    <rPh sb="139" eb="141">
      <t>キョウキュウ</t>
    </rPh>
    <rPh sb="142" eb="143">
      <t>ツヅ</t>
    </rPh>
    <rPh sb="150" eb="152">
      <t>テキセイ</t>
    </rPh>
    <rPh sb="153" eb="155">
      <t>スイジュン</t>
    </rPh>
    <rPh sb="156" eb="158">
      <t>コウシン</t>
    </rPh>
    <rPh sb="158" eb="160">
      <t>トウシ</t>
    </rPh>
    <rPh sb="163" eb="165">
      <t>シセツ</t>
    </rPh>
    <rPh sb="166" eb="169">
      <t>ロウキュウカ</t>
    </rPh>
    <rPh sb="170" eb="171">
      <t>フセ</t>
    </rPh>
    <rPh sb="175" eb="177">
      <t>タイセツ</t>
    </rPh>
    <phoneticPr fontId="4"/>
  </si>
  <si>
    <t xml:space="preserve">
　減価償却率は微増傾向にある。一方、管路更新率は平均に比して高めの水準を確保しており、その結果、管路経年化率は横ばいを維持している。</t>
    <rPh sb="2" eb="4">
      <t>ゲンカ</t>
    </rPh>
    <rPh sb="4" eb="6">
      <t>ショウキャク</t>
    </rPh>
    <rPh sb="6" eb="7">
      <t>リツ</t>
    </rPh>
    <rPh sb="8" eb="10">
      <t>ビゾウ</t>
    </rPh>
    <rPh sb="10" eb="12">
      <t>ケイコウ</t>
    </rPh>
    <rPh sb="16" eb="18">
      <t>イッポウ</t>
    </rPh>
    <rPh sb="19" eb="21">
      <t>カンロ</t>
    </rPh>
    <rPh sb="21" eb="23">
      <t>コウシン</t>
    </rPh>
    <rPh sb="23" eb="24">
      <t>リツ</t>
    </rPh>
    <rPh sb="25" eb="27">
      <t>ヘイキン</t>
    </rPh>
    <rPh sb="28" eb="29">
      <t>ヒ</t>
    </rPh>
    <rPh sb="31" eb="32">
      <t>タカ</t>
    </rPh>
    <rPh sb="34" eb="36">
      <t>スイジュン</t>
    </rPh>
    <rPh sb="37" eb="39">
      <t>カクホ</t>
    </rPh>
    <rPh sb="46" eb="48">
      <t>ケッカ</t>
    </rPh>
    <rPh sb="49" eb="51">
      <t>カンロ</t>
    </rPh>
    <rPh sb="51" eb="54">
      <t>ケイネンカ</t>
    </rPh>
    <rPh sb="54" eb="55">
      <t>リツ</t>
    </rPh>
    <rPh sb="56" eb="57">
      <t>ヨコ</t>
    </rPh>
    <rPh sb="60" eb="62">
      <t>イジ</t>
    </rPh>
    <phoneticPr fontId="4"/>
  </si>
  <si>
    <t xml:space="preserve">
　現状は、保有する固定資産を効率的に利用して経営できている一方、施設の老朽化が進んだ場合の影響が大きい経営状況となっている。
　今後も、適正な水準の更新投資を維持して、施設の老朽化を進行させないことが重要と考えられる。</t>
    <rPh sb="2" eb="4">
      <t>ゲンジョウ</t>
    </rPh>
    <rPh sb="6" eb="8">
      <t>ホユウ</t>
    </rPh>
    <rPh sb="10" eb="12">
      <t>コテイ</t>
    </rPh>
    <rPh sb="12" eb="14">
      <t>シサン</t>
    </rPh>
    <rPh sb="15" eb="18">
      <t>コウリツテキ</t>
    </rPh>
    <rPh sb="19" eb="21">
      <t>リヨウ</t>
    </rPh>
    <rPh sb="23" eb="25">
      <t>ケイエイ</t>
    </rPh>
    <rPh sb="30" eb="32">
      <t>イッポウ</t>
    </rPh>
    <rPh sb="33" eb="35">
      <t>シセツ</t>
    </rPh>
    <rPh sb="36" eb="39">
      <t>ロウキュウカ</t>
    </rPh>
    <rPh sb="40" eb="41">
      <t>スス</t>
    </rPh>
    <rPh sb="43" eb="45">
      <t>バアイ</t>
    </rPh>
    <rPh sb="46" eb="48">
      <t>エイキョウ</t>
    </rPh>
    <rPh sb="49" eb="50">
      <t>オオ</t>
    </rPh>
    <rPh sb="52" eb="54">
      <t>ケイエイ</t>
    </rPh>
    <rPh sb="54" eb="56">
      <t>ジョウキョウ</t>
    </rPh>
    <rPh sb="65" eb="67">
      <t>コンゴ</t>
    </rPh>
    <rPh sb="69" eb="71">
      <t>テキセイ</t>
    </rPh>
    <rPh sb="72" eb="74">
      <t>スイジュン</t>
    </rPh>
    <rPh sb="75" eb="77">
      <t>コウシン</t>
    </rPh>
    <rPh sb="77" eb="79">
      <t>トウシ</t>
    </rPh>
    <rPh sb="80" eb="82">
      <t>イジ</t>
    </rPh>
    <rPh sb="85" eb="87">
      <t>シセツ</t>
    </rPh>
    <rPh sb="88" eb="91">
      <t>ロウキュウカ</t>
    </rPh>
    <rPh sb="92" eb="94">
      <t>シンコウ</t>
    </rPh>
    <rPh sb="101" eb="103">
      <t>ジュウヨウ</t>
    </rPh>
    <rPh sb="104" eb="105">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</si>
</sst>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1.67</c:v>
                </c:pt>
                <c:pt idx="1">
                  <c:v>1.63</c:v>
                </c:pt>
                <c:pt idx="2">
                  <c:v>1.54</c:v>
                </c:pt>
                <c:pt idx="3">
                  <c:v>1.34</c:v>
                </c:pt>
                <c:pt idx="4">
                  <c:v>1.62</c:v>
                </c:pt>
              </c:numCache>
            </c:numRef>
          </c:val>
        </c:ser>
        <c:dLbls>
          <c:showLegendKey val="0"/>
          <c:showVal val="0"/>
          <c:showCatName val="0"/>
          <c:showSerName val="0"/>
          <c:showPercent val="0"/>
          <c:showBubbleSize val="0"/>
        </c:dLbls>
        <c:gapWidth val="150"/>
        <c:axId val="226074624"/>
        <c:axId val="22607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0.84</c:v>
                </c:pt>
                <c:pt idx="2">
                  <c:v>0.78</c:v>
                </c:pt>
                <c:pt idx="3">
                  <c:v>0.83</c:v>
                </c:pt>
                <c:pt idx="4">
                  <c:v>0.72</c:v>
                </c:pt>
              </c:numCache>
            </c:numRef>
          </c:val>
          <c:smooth val="0"/>
        </c:ser>
        <c:dLbls>
          <c:showLegendKey val="0"/>
          <c:showVal val="0"/>
          <c:showCatName val="0"/>
          <c:showSerName val="0"/>
          <c:showPercent val="0"/>
          <c:showBubbleSize val="0"/>
        </c:dLbls>
        <c:marker val="1"/>
        <c:smooth val="0"/>
        <c:axId val="226074624"/>
        <c:axId val="226076544"/>
      </c:lineChart>
      <c:dateAx>
        <c:axId val="226074624"/>
        <c:scaling>
          <c:orientation val="minMax"/>
        </c:scaling>
        <c:delete val="1"/>
        <c:axPos val="b"/>
        <c:numFmt formatCode="ge" sourceLinked="1"/>
        <c:majorTickMark val="none"/>
        <c:minorTickMark val="none"/>
        <c:tickLblPos val="none"/>
        <c:crossAx val="226076544"/>
        <c:crosses val="autoZero"/>
        <c:auto val="1"/>
        <c:lblOffset val="100"/>
        <c:baseTimeUnit val="years"/>
      </c:dateAx>
      <c:valAx>
        <c:axId val="22607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07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78.599999999999994</c:v>
                </c:pt>
                <c:pt idx="1">
                  <c:v>76.930000000000007</c:v>
                </c:pt>
                <c:pt idx="2">
                  <c:v>76.81</c:v>
                </c:pt>
                <c:pt idx="3">
                  <c:v>76.61</c:v>
                </c:pt>
                <c:pt idx="4">
                  <c:v>75.44</c:v>
                </c:pt>
              </c:numCache>
            </c:numRef>
          </c:val>
        </c:ser>
        <c:dLbls>
          <c:showLegendKey val="0"/>
          <c:showVal val="0"/>
          <c:showCatName val="0"/>
          <c:showSerName val="0"/>
          <c:showPercent val="0"/>
          <c:showBubbleSize val="0"/>
        </c:dLbls>
        <c:gapWidth val="150"/>
        <c:axId val="194605440"/>
        <c:axId val="19460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60.83</c:v>
                </c:pt>
                <c:pt idx="1">
                  <c:v>60.04</c:v>
                </c:pt>
                <c:pt idx="2">
                  <c:v>59.88</c:v>
                </c:pt>
                <c:pt idx="3">
                  <c:v>59.68</c:v>
                </c:pt>
                <c:pt idx="4">
                  <c:v>59.17</c:v>
                </c:pt>
              </c:numCache>
            </c:numRef>
          </c:val>
          <c:smooth val="0"/>
        </c:ser>
        <c:dLbls>
          <c:showLegendKey val="0"/>
          <c:showVal val="0"/>
          <c:showCatName val="0"/>
          <c:showSerName val="0"/>
          <c:showPercent val="0"/>
          <c:showBubbleSize val="0"/>
        </c:dLbls>
        <c:marker val="1"/>
        <c:smooth val="0"/>
        <c:axId val="194605440"/>
        <c:axId val="194607360"/>
      </c:lineChart>
      <c:dateAx>
        <c:axId val="194605440"/>
        <c:scaling>
          <c:orientation val="minMax"/>
        </c:scaling>
        <c:delete val="1"/>
        <c:axPos val="b"/>
        <c:numFmt formatCode="ge" sourceLinked="1"/>
        <c:majorTickMark val="none"/>
        <c:minorTickMark val="none"/>
        <c:tickLblPos val="none"/>
        <c:crossAx val="194607360"/>
        <c:crosses val="autoZero"/>
        <c:auto val="1"/>
        <c:lblOffset val="100"/>
        <c:baseTimeUnit val="years"/>
      </c:dateAx>
      <c:valAx>
        <c:axId val="19460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60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89.43</c:v>
                </c:pt>
                <c:pt idx="1">
                  <c:v>90.27</c:v>
                </c:pt>
                <c:pt idx="2">
                  <c:v>91.14</c:v>
                </c:pt>
                <c:pt idx="3">
                  <c:v>90.2</c:v>
                </c:pt>
                <c:pt idx="4">
                  <c:v>90.04</c:v>
                </c:pt>
              </c:numCache>
            </c:numRef>
          </c:val>
        </c:ser>
        <c:dLbls>
          <c:showLegendKey val="0"/>
          <c:showVal val="0"/>
          <c:showCatName val="0"/>
          <c:showSerName val="0"/>
          <c:showPercent val="0"/>
          <c:showBubbleSize val="0"/>
        </c:dLbls>
        <c:gapWidth val="150"/>
        <c:axId val="194646016"/>
        <c:axId val="19464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87.92</c:v>
                </c:pt>
                <c:pt idx="1">
                  <c:v>87.33</c:v>
                </c:pt>
                <c:pt idx="2">
                  <c:v>87.65</c:v>
                </c:pt>
                <c:pt idx="3">
                  <c:v>87.63</c:v>
                </c:pt>
                <c:pt idx="4">
                  <c:v>87.6</c:v>
                </c:pt>
              </c:numCache>
            </c:numRef>
          </c:val>
          <c:smooth val="0"/>
        </c:ser>
        <c:dLbls>
          <c:showLegendKey val="0"/>
          <c:showVal val="0"/>
          <c:showCatName val="0"/>
          <c:showSerName val="0"/>
          <c:showPercent val="0"/>
          <c:showBubbleSize val="0"/>
        </c:dLbls>
        <c:marker val="1"/>
        <c:smooth val="0"/>
        <c:axId val="194646016"/>
        <c:axId val="194647936"/>
      </c:lineChart>
      <c:dateAx>
        <c:axId val="194646016"/>
        <c:scaling>
          <c:orientation val="minMax"/>
        </c:scaling>
        <c:delete val="1"/>
        <c:axPos val="b"/>
        <c:numFmt formatCode="ge" sourceLinked="1"/>
        <c:majorTickMark val="none"/>
        <c:minorTickMark val="none"/>
        <c:tickLblPos val="none"/>
        <c:crossAx val="194647936"/>
        <c:crosses val="autoZero"/>
        <c:auto val="1"/>
        <c:lblOffset val="100"/>
        <c:baseTimeUnit val="years"/>
      </c:dateAx>
      <c:valAx>
        <c:axId val="19464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64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104</c:v>
                </c:pt>
                <c:pt idx="1">
                  <c:v>101.47</c:v>
                </c:pt>
                <c:pt idx="2">
                  <c:v>102.01</c:v>
                </c:pt>
                <c:pt idx="3">
                  <c:v>102.6</c:v>
                </c:pt>
                <c:pt idx="4">
                  <c:v>114.98</c:v>
                </c:pt>
              </c:numCache>
            </c:numRef>
          </c:val>
        </c:ser>
        <c:dLbls>
          <c:showLegendKey val="0"/>
          <c:showVal val="0"/>
          <c:showCatName val="0"/>
          <c:showSerName val="0"/>
          <c:showPercent val="0"/>
          <c:showBubbleSize val="0"/>
        </c:dLbls>
        <c:gapWidth val="150"/>
        <c:axId val="226090368"/>
        <c:axId val="22611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108.89</c:v>
                </c:pt>
                <c:pt idx="1">
                  <c:v>107.68</c:v>
                </c:pt>
                <c:pt idx="2">
                  <c:v>108.24</c:v>
                </c:pt>
                <c:pt idx="3">
                  <c:v>107.8</c:v>
                </c:pt>
                <c:pt idx="4">
                  <c:v>111.96</c:v>
                </c:pt>
              </c:numCache>
            </c:numRef>
          </c:val>
          <c:smooth val="0"/>
        </c:ser>
        <c:dLbls>
          <c:showLegendKey val="0"/>
          <c:showVal val="0"/>
          <c:showCatName val="0"/>
          <c:showSerName val="0"/>
          <c:showPercent val="0"/>
          <c:showBubbleSize val="0"/>
        </c:dLbls>
        <c:marker val="1"/>
        <c:smooth val="0"/>
        <c:axId val="226090368"/>
        <c:axId val="226117120"/>
      </c:lineChart>
      <c:dateAx>
        <c:axId val="226090368"/>
        <c:scaling>
          <c:orientation val="minMax"/>
        </c:scaling>
        <c:delete val="1"/>
        <c:axPos val="b"/>
        <c:numFmt formatCode="ge" sourceLinked="1"/>
        <c:majorTickMark val="none"/>
        <c:minorTickMark val="none"/>
        <c:tickLblPos val="none"/>
        <c:crossAx val="226117120"/>
        <c:crosses val="autoZero"/>
        <c:auto val="1"/>
        <c:lblOffset val="100"/>
        <c:baseTimeUnit val="years"/>
      </c:dateAx>
      <c:valAx>
        <c:axId val="2261171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609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45.23</c:v>
                </c:pt>
                <c:pt idx="1">
                  <c:v>45.78</c:v>
                </c:pt>
                <c:pt idx="2">
                  <c:v>46.43</c:v>
                </c:pt>
                <c:pt idx="3">
                  <c:v>47.07</c:v>
                </c:pt>
                <c:pt idx="4">
                  <c:v>48.19</c:v>
                </c:pt>
              </c:numCache>
            </c:numRef>
          </c:val>
        </c:ser>
        <c:dLbls>
          <c:showLegendKey val="0"/>
          <c:showVal val="0"/>
          <c:showCatName val="0"/>
          <c:showSerName val="0"/>
          <c:showPercent val="0"/>
          <c:showBubbleSize val="0"/>
        </c:dLbls>
        <c:gapWidth val="150"/>
        <c:axId val="226135040"/>
        <c:axId val="22615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36.700000000000003</c:v>
                </c:pt>
                <c:pt idx="1">
                  <c:v>37.71</c:v>
                </c:pt>
                <c:pt idx="2">
                  <c:v>38.69</c:v>
                </c:pt>
                <c:pt idx="3">
                  <c:v>39.65</c:v>
                </c:pt>
                <c:pt idx="4">
                  <c:v>45.25</c:v>
                </c:pt>
              </c:numCache>
            </c:numRef>
          </c:val>
          <c:smooth val="0"/>
        </c:ser>
        <c:dLbls>
          <c:showLegendKey val="0"/>
          <c:showVal val="0"/>
          <c:showCatName val="0"/>
          <c:showSerName val="0"/>
          <c:showPercent val="0"/>
          <c:showBubbleSize val="0"/>
        </c:dLbls>
        <c:marker val="1"/>
        <c:smooth val="0"/>
        <c:axId val="226135040"/>
        <c:axId val="226153600"/>
      </c:lineChart>
      <c:dateAx>
        <c:axId val="226135040"/>
        <c:scaling>
          <c:orientation val="minMax"/>
        </c:scaling>
        <c:delete val="1"/>
        <c:axPos val="b"/>
        <c:numFmt formatCode="ge" sourceLinked="1"/>
        <c:majorTickMark val="none"/>
        <c:minorTickMark val="none"/>
        <c:tickLblPos val="none"/>
        <c:crossAx val="226153600"/>
        <c:crosses val="autoZero"/>
        <c:auto val="1"/>
        <c:lblOffset val="100"/>
        <c:baseTimeUnit val="years"/>
      </c:dateAx>
      <c:valAx>
        <c:axId val="22615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13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1.53</c:v>
                </c:pt>
                <c:pt idx="1">
                  <c:v>1.52</c:v>
                </c:pt>
                <c:pt idx="2">
                  <c:v>1.52</c:v>
                </c:pt>
                <c:pt idx="3">
                  <c:v>1.5</c:v>
                </c:pt>
                <c:pt idx="4">
                  <c:v>1.44</c:v>
                </c:pt>
              </c:numCache>
            </c:numRef>
          </c:val>
        </c:ser>
        <c:dLbls>
          <c:showLegendKey val="0"/>
          <c:showVal val="0"/>
          <c:showCatName val="0"/>
          <c:showSerName val="0"/>
          <c:showPercent val="0"/>
          <c:showBubbleSize val="0"/>
        </c:dLbls>
        <c:gapWidth val="150"/>
        <c:axId val="226290304"/>
        <c:axId val="22629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6.92</c:v>
                </c:pt>
                <c:pt idx="1">
                  <c:v>7.67</c:v>
                </c:pt>
                <c:pt idx="2">
                  <c:v>8.4</c:v>
                </c:pt>
                <c:pt idx="3">
                  <c:v>9.7100000000000009</c:v>
                </c:pt>
                <c:pt idx="4">
                  <c:v>10.71</c:v>
                </c:pt>
              </c:numCache>
            </c:numRef>
          </c:val>
          <c:smooth val="0"/>
        </c:ser>
        <c:dLbls>
          <c:showLegendKey val="0"/>
          <c:showVal val="0"/>
          <c:showCatName val="0"/>
          <c:showSerName val="0"/>
          <c:showPercent val="0"/>
          <c:showBubbleSize val="0"/>
        </c:dLbls>
        <c:marker val="1"/>
        <c:smooth val="0"/>
        <c:axId val="226290304"/>
        <c:axId val="226296576"/>
      </c:lineChart>
      <c:dateAx>
        <c:axId val="226290304"/>
        <c:scaling>
          <c:orientation val="minMax"/>
        </c:scaling>
        <c:delete val="1"/>
        <c:axPos val="b"/>
        <c:numFmt formatCode="ge" sourceLinked="1"/>
        <c:majorTickMark val="none"/>
        <c:minorTickMark val="none"/>
        <c:tickLblPos val="none"/>
        <c:crossAx val="226296576"/>
        <c:crosses val="autoZero"/>
        <c:auto val="1"/>
        <c:lblOffset val="100"/>
        <c:baseTimeUnit val="years"/>
      </c:dateAx>
      <c:valAx>
        <c:axId val="22629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29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6355456"/>
        <c:axId val="22636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4.4400000000000004</c:v>
                </c:pt>
                <c:pt idx="1">
                  <c:v>4.67</c:v>
                </c:pt>
                <c:pt idx="2">
                  <c:v>4.46</c:v>
                </c:pt>
                <c:pt idx="3">
                  <c:v>4.3899999999999997</c:v>
                </c:pt>
                <c:pt idx="4">
                  <c:v>0.41</c:v>
                </c:pt>
              </c:numCache>
            </c:numRef>
          </c:val>
          <c:smooth val="0"/>
        </c:ser>
        <c:dLbls>
          <c:showLegendKey val="0"/>
          <c:showVal val="0"/>
          <c:showCatName val="0"/>
          <c:showSerName val="0"/>
          <c:showPercent val="0"/>
          <c:showBubbleSize val="0"/>
        </c:dLbls>
        <c:marker val="1"/>
        <c:smooth val="0"/>
        <c:axId val="226355456"/>
        <c:axId val="226369920"/>
      </c:lineChart>
      <c:dateAx>
        <c:axId val="226355456"/>
        <c:scaling>
          <c:orientation val="minMax"/>
        </c:scaling>
        <c:delete val="1"/>
        <c:axPos val="b"/>
        <c:numFmt formatCode="ge" sourceLinked="1"/>
        <c:majorTickMark val="none"/>
        <c:minorTickMark val="none"/>
        <c:tickLblPos val="none"/>
        <c:crossAx val="226369920"/>
        <c:crosses val="autoZero"/>
        <c:auto val="1"/>
        <c:lblOffset val="100"/>
        <c:baseTimeUnit val="years"/>
      </c:dateAx>
      <c:valAx>
        <c:axId val="226369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635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705.74</c:v>
                </c:pt>
                <c:pt idx="1">
                  <c:v>467.56</c:v>
                </c:pt>
                <c:pt idx="2">
                  <c:v>575.97</c:v>
                </c:pt>
                <c:pt idx="3">
                  <c:v>609.26</c:v>
                </c:pt>
                <c:pt idx="4">
                  <c:v>745</c:v>
                </c:pt>
              </c:numCache>
            </c:numRef>
          </c:val>
        </c:ser>
        <c:dLbls>
          <c:showLegendKey val="0"/>
          <c:showVal val="0"/>
          <c:showCatName val="0"/>
          <c:showSerName val="0"/>
          <c:showPercent val="0"/>
          <c:showBubbleSize val="0"/>
        </c:dLbls>
        <c:gapWidth val="150"/>
        <c:axId val="226404224"/>
        <c:axId val="22640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699.11</c:v>
                </c:pt>
                <c:pt idx="1">
                  <c:v>695.41</c:v>
                </c:pt>
                <c:pt idx="2">
                  <c:v>701</c:v>
                </c:pt>
                <c:pt idx="3">
                  <c:v>739.59</c:v>
                </c:pt>
                <c:pt idx="4">
                  <c:v>335.95</c:v>
                </c:pt>
              </c:numCache>
            </c:numRef>
          </c:val>
          <c:smooth val="0"/>
        </c:ser>
        <c:dLbls>
          <c:showLegendKey val="0"/>
          <c:showVal val="0"/>
          <c:showCatName val="0"/>
          <c:showSerName val="0"/>
          <c:showPercent val="0"/>
          <c:showBubbleSize val="0"/>
        </c:dLbls>
        <c:marker val="1"/>
        <c:smooth val="0"/>
        <c:axId val="226404224"/>
        <c:axId val="226406400"/>
      </c:lineChart>
      <c:dateAx>
        <c:axId val="226404224"/>
        <c:scaling>
          <c:orientation val="minMax"/>
        </c:scaling>
        <c:delete val="1"/>
        <c:axPos val="b"/>
        <c:numFmt formatCode="ge" sourceLinked="1"/>
        <c:majorTickMark val="none"/>
        <c:minorTickMark val="none"/>
        <c:tickLblPos val="none"/>
        <c:crossAx val="226406400"/>
        <c:crosses val="autoZero"/>
        <c:auto val="1"/>
        <c:lblOffset val="100"/>
        <c:baseTimeUnit val="years"/>
      </c:dateAx>
      <c:valAx>
        <c:axId val="2264064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640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6641408"/>
        <c:axId val="22664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339.69</c:v>
                </c:pt>
                <c:pt idx="1">
                  <c:v>343.45</c:v>
                </c:pt>
                <c:pt idx="2">
                  <c:v>330.99</c:v>
                </c:pt>
                <c:pt idx="3">
                  <c:v>324.08999999999997</c:v>
                </c:pt>
                <c:pt idx="4">
                  <c:v>319.82</c:v>
                </c:pt>
              </c:numCache>
            </c:numRef>
          </c:val>
          <c:smooth val="0"/>
        </c:ser>
        <c:dLbls>
          <c:showLegendKey val="0"/>
          <c:showVal val="0"/>
          <c:showCatName val="0"/>
          <c:showSerName val="0"/>
          <c:showPercent val="0"/>
          <c:showBubbleSize val="0"/>
        </c:dLbls>
        <c:marker val="1"/>
        <c:smooth val="0"/>
        <c:axId val="226641408"/>
        <c:axId val="226643328"/>
      </c:lineChart>
      <c:dateAx>
        <c:axId val="226641408"/>
        <c:scaling>
          <c:orientation val="minMax"/>
        </c:scaling>
        <c:delete val="1"/>
        <c:axPos val="b"/>
        <c:numFmt formatCode="ge" sourceLinked="1"/>
        <c:majorTickMark val="none"/>
        <c:minorTickMark val="none"/>
        <c:tickLblPos val="none"/>
        <c:crossAx val="226643328"/>
        <c:crosses val="autoZero"/>
        <c:auto val="1"/>
        <c:lblOffset val="100"/>
        <c:baseTimeUnit val="years"/>
      </c:dateAx>
      <c:valAx>
        <c:axId val="226643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664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96.65</c:v>
                </c:pt>
                <c:pt idx="1">
                  <c:v>98.1</c:v>
                </c:pt>
                <c:pt idx="2">
                  <c:v>96.41</c:v>
                </c:pt>
                <c:pt idx="3">
                  <c:v>96.97</c:v>
                </c:pt>
                <c:pt idx="4">
                  <c:v>114.08</c:v>
                </c:pt>
              </c:numCache>
            </c:numRef>
          </c:val>
        </c:ser>
        <c:dLbls>
          <c:showLegendKey val="0"/>
          <c:showVal val="0"/>
          <c:showCatName val="0"/>
          <c:showSerName val="0"/>
          <c:showPercent val="0"/>
          <c:showBubbleSize val="0"/>
        </c:dLbls>
        <c:gapWidth val="150"/>
        <c:axId val="226694272"/>
        <c:axId val="22669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101.27</c:v>
                </c:pt>
                <c:pt idx="1">
                  <c:v>99.61</c:v>
                </c:pt>
                <c:pt idx="2">
                  <c:v>100.27</c:v>
                </c:pt>
                <c:pt idx="3">
                  <c:v>99.46</c:v>
                </c:pt>
                <c:pt idx="4">
                  <c:v>105.21</c:v>
                </c:pt>
              </c:numCache>
            </c:numRef>
          </c:val>
          <c:smooth val="0"/>
        </c:ser>
        <c:dLbls>
          <c:showLegendKey val="0"/>
          <c:showVal val="0"/>
          <c:showCatName val="0"/>
          <c:showSerName val="0"/>
          <c:showPercent val="0"/>
          <c:showBubbleSize val="0"/>
        </c:dLbls>
        <c:marker val="1"/>
        <c:smooth val="0"/>
        <c:axId val="226694272"/>
        <c:axId val="226696192"/>
      </c:lineChart>
      <c:dateAx>
        <c:axId val="226694272"/>
        <c:scaling>
          <c:orientation val="minMax"/>
        </c:scaling>
        <c:delete val="1"/>
        <c:axPos val="b"/>
        <c:numFmt formatCode="ge" sourceLinked="1"/>
        <c:majorTickMark val="none"/>
        <c:minorTickMark val="none"/>
        <c:tickLblPos val="none"/>
        <c:crossAx val="226696192"/>
        <c:crosses val="autoZero"/>
        <c:auto val="1"/>
        <c:lblOffset val="100"/>
        <c:baseTimeUnit val="years"/>
      </c:dateAx>
      <c:valAx>
        <c:axId val="22669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69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116.82</c:v>
                </c:pt>
                <c:pt idx="1">
                  <c:v>114.68</c:v>
                </c:pt>
                <c:pt idx="2">
                  <c:v>117.09</c:v>
                </c:pt>
                <c:pt idx="3">
                  <c:v>115.82</c:v>
                </c:pt>
                <c:pt idx="4">
                  <c:v>97.78</c:v>
                </c:pt>
              </c:numCache>
            </c:numRef>
          </c:val>
        </c:ser>
        <c:dLbls>
          <c:showLegendKey val="0"/>
          <c:showVal val="0"/>
          <c:showCatName val="0"/>
          <c:showSerName val="0"/>
          <c:showPercent val="0"/>
          <c:showBubbleSize val="0"/>
        </c:dLbls>
        <c:gapWidth val="150"/>
        <c:axId val="226743040"/>
        <c:axId val="22674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167.74</c:v>
                </c:pt>
                <c:pt idx="1">
                  <c:v>169.59</c:v>
                </c:pt>
                <c:pt idx="2">
                  <c:v>169.62</c:v>
                </c:pt>
                <c:pt idx="3">
                  <c:v>171.78</c:v>
                </c:pt>
                <c:pt idx="4">
                  <c:v>162.59</c:v>
                </c:pt>
              </c:numCache>
            </c:numRef>
          </c:val>
          <c:smooth val="0"/>
        </c:ser>
        <c:dLbls>
          <c:showLegendKey val="0"/>
          <c:showVal val="0"/>
          <c:showCatName val="0"/>
          <c:showSerName val="0"/>
          <c:showPercent val="0"/>
          <c:showBubbleSize val="0"/>
        </c:dLbls>
        <c:marker val="1"/>
        <c:smooth val="0"/>
        <c:axId val="226743040"/>
        <c:axId val="226744960"/>
      </c:lineChart>
      <c:dateAx>
        <c:axId val="226743040"/>
        <c:scaling>
          <c:orientation val="minMax"/>
        </c:scaling>
        <c:delete val="1"/>
        <c:axPos val="b"/>
        <c:numFmt formatCode="ge" sourceLinked="1"/>
        <c:majorTickMark val="none"/>
        <c:minorTickMark val="none"/>
        <c:tickLblPos val="none"/>
        <c:crossAx val="226744960"/>
        <c:crosses val="autoZero"/>
        <c:auto val="1"/>
        <c:lblOffset val="100"/>
        <c:baseTimeUnit val="years"/>
      </c:dateAx>
      <c:valAx>
        <c:axId val="22674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74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愛知県　犬山市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x14ac:dyDescent="0.15">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A4</v>
      </c>
      <c r="AA8" s="53"/>
      <c r="AB8" s="53"/>
      <c r="AC8" s="53"/>
      <c r="AD8" s="53"/>
      <c r="AE8" s="53"/>
      <c r="AF8" s="53"/>
      <c r="AG8" s="54"/>
      <c r="AH8" s="3"/>
      <c r="AI8" s="55">
        <f>データ!Q6</f>
        <v>74780</v>
      </c>
      <c r="AJ8" s="56"/>
      <c r="AK8" s="56"/>
      <c r="AL8" s="56"/>
      <c r="AM8" s="56"/>
      <c r="AN8" s="56"/>
      <c r="AO8" s="56"/>
      <c r="AP8" s="57"/>
      <c r="AQ8" s="47">
        <f>データ!R6</f>
        <v>74.900000000000006</v>
      </c>
      <c r="AR8" s="47"/>
      <c r="AS8" s="47"/>
      <c r="AT8" s="47"/>
      <c r="AU8" s="47"/>
      <c r="AV8" s="47"/>
      <c r="AW8" s="47"/>
      <c r="AX8" s="47"/>
      <c r="AY8" s="47">
        <f>データ!S6</f>
        <v>998.4</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x14ac:dyDescent="0.15">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x14ac:dyDescent="0.15">
      <c r="A10" s="2"/>
      <c r="B10" s="47" t="str">
        <f>データ!M6</f>
        <v>-</v>
      </c>
      <c r="C10" s="47"/>
      <c r="D10" s="47"/>
      <c r="E10" s="47"/>
      <c r="F10" s="47"/>
      <c r="G10" s="47"/>
      <c r="H10" s="47"/>
      <c r="I10" s="47"/>
      <c r="J10" s="47">
        <f>データ!N6</f>
        <v>97.05</v>
      </c>
      <c r="K10" s="47"/>
      <c r="L10" s="47"/>
      <c r="M10" s="47"/>
      <c r="N10" s="47"/>
      <c r="O10" s="47"/>
      <c r="P10" s="47"/>
      <c r="Q10" s="47"/>
      <c r="R10" s="47">
        <f>データ!O6</f>
        <v>99.73</v>
      </c>
      <c r="S10" s="47"/>
      <c r="T10" s="47"/>
      <c r="U10" s="47"/>
      <c r="V10" s="47"/>
      <c r="W10" s="47"/>
      <c r="X10" s="47"/>
      <c r="Y10" s="47"/>
      <c r="Z10" s="78">
        <f>データ!P6</f>
        <v>1452</v>
      </c>
      <c r="AA10" s="78"/>
      <c r="AB10" s="78"/>
      <c r="AC10" s="78"/>
      <c r="AD10" s="78"/>
      <c r="AE10" s="78"/>
      <c r="AF10" s="78"/>
      <c r="AG10" s="78"/>
      <c r="AH10" s="2"/>
      <c r="AI10" s="78">
        <f>データ!T6</f>
        <v>74524</v>
      </c>
      <c r="AJ10" s="78"/>
      <c r="AK10" s="78"/>
      <c r="AL10" s="78"/>
      <c r="AM10" s="78"/>
      <c r="AN10" s="78"/>
      <c r="AO10" s="78"/>
      <c r="AP10" s="78"/>
      <c r="AQ10" s="47">
        <f>データ!U6</f>
        <v>74.900000000000006</v>
      </c>
      <c r="AR10" s="47"/>
      <c r="AS10" s="47"/>
      <c r="AT10" s="47"/>
      <c r="AU10" s="47"/>
      <c r="AV10" s="47"/>
      <c r="AW10" s="47"/>
      <c r="AX10" s="47"/>
      <c r="AY10" s="47">
        <f>データ!V6</f>
        <v>994.98</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x14ac:dyDescent="0.15">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x14ac:dyDescent="0.15">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x14ac:dyDescent="0.15">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x14ac:dyDescent="0.15">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x14ac:dyDescent="0.15">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x14ac:dyDescent="0.15">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x14ac:dyDescent="0.15">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x14ac:dyDescent="0.15">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15">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2014</v>
      </c>
      <c r="C6" s="31">
        <f t="shared" ref="C6:V6" si="3">C7</f>
        <v>232157</v>
      </c>
      <c r="D6" s="31">
        <f t="shared" si="3"/>
        <v>46</v>
      </c>
      <c r="E6" s="31">
        <f t="shared" si="3"/>
        <v>1</v>
      </c>
      <c r="F6" s="31">
        <f t="shared" si="3"/>
        <v>0</v>
      </c>
      <c r="G6" s="31">
        <f t="shared" si="3"/>
        <v>1</v>
      </c>
      <c r="H6" s="31" t="str">
        <f t="shared" si="3"/>
        <v>愛知県　犬山市</v>
      </c>
      <c r="I6" s="31" t="str">
        <f t="shared" si="3"/>
        <v>法適用</v>
      </c>
      <c r="J6" s="31" t="str">
        <f t="shared" si="3"/>
        <v>水道事業</v>
      </c>
      <c r="K6" s="31" t="str">
        <f t="shared" si="3"/>
        <v>末端給水事業</v>
      </c>
      <c r="L6" s="31" t="str">
        <f t="shared" si="3"/>
        <v>A4</v>
      </c>
      <c r="M6" s="32" t="str">
        <f t="shared" si="3"/>
        <v>-</v>
      </c>
      <c r="N6" s="32">
        <f t="shared" si="3"/>
        <v>97.05</v>
      </c>
      <c r="O6" s="32">
        <f t="shared" si="3"/>
        <v>99.73</v>
      </c>
      <c r="P6" s="32">
        <f t="shared" si="3"/>
        <v>1452</v>
      </c>
      <c r="Q6" s="32">
        <f t="shared" si="3"/>
        <v>74780</v>
      </c>
      <c r="R6" s="32">
        <f t="shared" si="3"/>
        <v>74.900000000000006</v>
      </c>
      <c r="S6" s="32">
        <f t="shared" si="3"/>
        <v>998.4</v>
      </c>
      <c r="T6" s="32">
        <f t="shared" si="3"/>
        <v>74524</v>
      </c>
      <c r="U6" s="32">
        <f t="shared" si="3"/>
        <v>74.900000000000006</v>
      </c>
      <c r="V6" s="32">
        <f t="shared" si="3"/>
        <v>994.98</v>
      </c>
      <c r="W6" s="33">
        <f>IF(W7="",NA(),W7)</f>
        <v>104</v>
      </c>
      <c r="X6" s="33">
        <f t="shared" ref="X6:AF6" si="4">IF(X7="",NA(),X7)</f>
        <v>101.47</v>
      </c>
      <c r="Y6" s="33">
        <f t="shared" si="4"/>
        <v>102.01</v>
      </c>
      <c r="Z6" s="33">
        <f t="shared" si="4"/>
        <v>102.6</v>
      </c>
      <c r="AA6" s="33">
        <f t="shared" si="4"/>
        <v>114.98</v>
      </c>
      <c r="AB6" s="33">
        <f t="shared" si="4"/>
        <v>108.89</v>
      </c>
      <c r="AC6" s="33">
        <f t="shared" si="4"/>
        <v>107.68</v>
      </c>
      <c r="AD6" s="33">
        <f t="shared" si="4"/>
        <v>108.24</v>
      </c>
      <c r="AE6" s="33">
        <f t="shared" si="4"/>
        <v>107.8</v>
      </c>
      <c r="AF6" s="33">
        <f t="shared" si="4"/>
        <v>111.96</v>
      </c>
      <c r="AG6" s="32" t="str">
        <f>IF(AG7="","",IF(AG7="-","【-】","【"&amp;SUBSTITUTE(TEXT(AG7,"#,##0.00"),"-","△")&amp;"】"))</f>
        <v>【113.03】</v>
      </c>
      <c r="AH6" s="32">
        <f>IF(AH7="",NA(),AH7)</f>
        <v>0</v>
      </c>
      <c r="AI6" s="32">
        <f t="shared" ref="AI6:AQ6" si="5">IF(AI7="",NA(),AI7)</f>
        <v>0</v>
      </c>
      <c r="AJ6" s="32">
        <f t="shared" si="5"/>
        <v>0</v>
      </c>
      <c r="AK6" s="32">
        <f t="shared" si="5"/>
        <v>0</v>
      </c>
      <c r="AL6" s="32">
        <f t="shared" si="5"/>
        <v>0</v>
      </c>
      <c r="AM6" s="33">
        <f t="shared" si="5"/>
        <v>4.4400000000000004</v>
      </c>
      <c r="AN6" s="33">
        <f t="shared" si="5"/>
        <v>4.67</v>
      </c>
      <c r="AO6" s="33">
        <f t="shared" si="5"/>
        <v>4.46</v>
      </c>
      <c r="AP6" s="33">
        <f t="shared" si="5"/>
        <v>4.3899999999999997</v>
      </c>
      <c r="AQ6" s="33">
        <f t="shared" si="5"/>
        <v>0.41</v>
      </c>
      <c r="AR6" s="32" t="str">
        <f>IF(AR7="","",IF(AR7="-","【-】","【"&amp;SUBSTITUTE(TEXT(AR7,"#,##0.00"),"-","△")&amp;"】"))</f>
        <v>【0.81】</v>
      </c>
      <c r="AS6" s="33">
        <f>IF(AS7="",NA(),AS7)</f>
        <v>705.74</v>
      </c>
      <c r="AT6" s="33">
        <f t="shared" ref="AT6:BB6" si="6">IF(AT7="",NA(),AT7)</f>
        <v>467.56</v>
      </c>
      <c r="AU6" s="33">
        <f t="shared" si="6"/>
        <v>575.97</v>
      </c>
      <c r="AV6" s="33">
        <f t="shared" si="6"/>
        <v>609.26</v>
      </c>
      <c r="AW6" s="33">
        <f t="shared" si="6"/>
        <v>745</v>
      </c>
      <c r="AX6" s="33">
        <f t="shared" si="6"/>
        <v>699.11</v>
      </c>
      <c r="AY6" s="33">
        <f t="shared" si="6"/>
        <v>695.41</v>
      </c>
      <c r="AZ6" s="33">
        <f t="shared" si="6"/>
        <v>701</v>
      </c>
      <c r="BA6" s="33">
        <f t="shared" si="6"/>
        <v>739.59</v>
      </c>
      <c r="BB6" s="33">
        <f t="shared" si="6"/>
        <v>335.95</v>
      </c>
      <c r="BC6" s="32" t="str">
        <f>IF(BC7="","",IF(BC7="-","【-】","【"&amp;SUBSTITUTE(TEXT(BC7,"#,##0.00"),"-","△")&amp;"】"))</f>
        <v>【264.16】</v>
      </c>
      <c r="BD6" s="32">
        <f>IF(BD7="",NA(),BD7)</f>
        <v>0</v>
      </c>
      <c r="BE6" s="32">
        <f t="shared" ref="BE6:BM6" si="7">IF(BE7="",NA(),BE7)</f>
        <v>0</v>
      </c>
      <c r="BF6" s="32">
        <f t="shared" si="7"/>
        <v>0</v>
      </c>
      <c r="BG6" s="32">
        <f t="shared" si="7"/>
        <v>0</v>
      </c>
      <c r="BH6" s="32">
        <f t="shared" si="7"/>
        <v>0</v>
      </c>
      <c r="BI6" s="33">
        <f t="shared" si="7"/>
        <v>339.69</v>
      </c>
      <c r="BJ6" s="33">
        <f t="shared" si="7"/>
        <v>343.45</v>
      </c>
      <c r="BK6" s="33">
        <f t="shared" si="7"/>
        <v>330.99</v>
      </c>
      <c r="BL6" s="33">
        <f t="shared" si="7"/>
        <v>324.08999999999997</v>
      </c>
      <c r="BM6" s="33">
        <f t="shared" si="7"/>
        <v>319.82</v>
      </c>
      <c r="BN6" s="32" t="str">
        <f>IF(BN7="","",IF(BN7="-","【-】","【"&amp;SUBSTITUTE(TEXT(BN7,"#,##0.00"),"-","△")&amp;"】"))</f>
        <v>【283.72】</v>
      </c>
      <c r="BO6" s="33">
        <f>IF(BO7="",NA(),BO7)</f>
        <v>96.65</v>
      </c>
      <c r="BP6" s="33">
        <f t="shared" ref="BP6:BX6" si="8">IF(BP7="",NA(),BP7)</f>
        <v>98.1</v>
      </c>
      <c r="BQ6" s="33">
        <f t="shared" si="8"/>
        <v>96.41</v>
      </c>
      <c r="BR6" s="33">
        <f t="shared" si="8"/>
        <v>96.97</v>
      </c>
      <c r="BS6" s="33">
        <f t="shared" si="8"/>
        <v>114.08</v>
      </c>
      <c r="BT6" s="33">
        <f t="shared" si="8"/>
        <v>101.27</v>
      </c>
      <c r="BU6" s="33">
        <f t="shared" si="8"/>
        <v>99.61</v>
      </c>
      <c r="BV6" s="33">
        <f t="shared" si="8"/>
        <v>100.27</v>
      </c>
      <c r="BW6" s="33">
        <f t="shared" si="8"/>
        <v>99.46</v>
      </c>
      <c r="BX6" s="33">
        <f t="shared" si="8"/>
        <v>105.21</v>
      </c>
      <c r="BY6" s="32" t="str">
        <f>IF(BY7="","",IF(BY7="-","【-】","【"&amp;SUBSTITUTE(TEXT(BY7,"#,##0.00"),"-","△")&amp;"】"))</f>
        <v>【104.60】</v>
      </c>
      <c r="BZ6" s="33">
        <f>IF(BZ7="",NA(),BZ7)</f>
        <v>116.82</v>
      </c>
      <c r="CA6" s="33">
        <f t="shared" ref="CA6:CI6" si="9">IF(CA7="",NA(),CA7)</f>
        <v>114.68</v>
      </c>
      <c r="CB6" s="33">
        <f t="shared" si="9"/>
        <v>117.09</v>
      </c>
      <c r="CC6" s="33">
        <f t="shared" si="9"/>
        <v>115.82</v>
      </c>
      <c r="CD6" s="33">
        <f t="shared" si="9"/>
        <v>97.78</v>
      </c>
      <c r="CE6" s="33">
        <f t="shared" si="9"/>
        <v>167.74</v>
      </c>
      <c r="CF6" s="33">
        <f t="shared" si="9"/>
        <v>169.59</v>
      </c>
      <c r="CG6" s="33">
        <f t="shared" si="9"/>
        <v>169.62</v>
      </c>
      <c r="CH6" s="33">
        <f t="shared" si="9"/>
        <v>171.78</v>
      </c>
      <c r="CI6" s="33">
        <f t="shared" si="9"/>
        <v>162.59</v>
      </c>
      <c r="CJ6" s="32" t="str">
        <f>IF(CJ7="","",IF(CJ7="-","【-】","【"&amp;SUBSTITUTE(TEXT(CJ7,"#,##0.00"),"-","△")&amp;"】"))</f>
        <v>【164.21】</v>
      </c>
      <c r="CK6" s="33">
        <f>IF(CK7="",NA(),CK7)</f>
        <v>78.599999999999994</v>
      </c>
      <c r="CL6" s="33">
        <f t="shared" ref="CL6:CT6" si="10">IF(CL7="",NA(),CL7)</f>
        <v>76.930000000000007</v>
      </c>
      <c r="CM6" s="33">
        <f t="shared" si="10"/>
        <v>76.81</v>
      </c>
      <c r="CN6" s="33">
        <f t="shared" si="10"/>
        <v>76.61</v>
      </c>
      <c r="CO6" s="33">
        <f t="shared" si="10"/>
        <v>75.44</v>
      </c>
      <c r="CP6" s="33">
        <f t="shared" si="10"/>
        <v>60.83</v>
      </c>
      <c r="CQ6" s="33">
        <f t="shared" si="10"/>
        <v>60.04</v>
      </c>
      <c r="CR6" s="33">
        <f t="shared" si="10"/>
        <v>59.88</v>
      </c>
      <c r="CS6" s="33">
        <f t="shared" si="10"/>
        <v>59.68</v>
      </c>
      <c r="CT6" s="33">
        <f t="shared" si="10"/>
        <v>59.17</v>
      </c>
      <c r="CU6" s="32" t="str">
        <f>IF(CU7="","",IF(CU7="-","【-】","【"&amp;SUBSTITUTE(TEXT(CU7,"#,##0.00"),"-","△")&amp;"】"))</f>
        <v>【59.80】</v>
      </c>
      <c r="CV6" s="33">
        <f>IF(CV7="",NA(),CV7)</f>
        <v>89.43</v>
      </c>
      <c r="CW6" s="33">
        <f t="shared" ref="CW6:DE6" si="11">IF(CW7="",NA(),CW7)</f>
        <v>90.27</v>
      </c>
      <c r="CX6" s="33">
        <f t="shared" si="11"/>
        <v>91.14</v>
      </c>
      <c r="CY6" s="33">
        <f t="shared" si="11"/>
        <v>90.2</v>
      </c>
      <c r="CZ6" s="33">
        <f t="shared" si="11"/>
        <v>90.04</v>
      </c>
      <c r="DA6" s="33">
        <f t="shared" si="11"/>
        <v>87.92</v>
      </c>
      <c r="DB6" s="33">
        <f t="shared" si="11"/>
        <v>87.33</v>
      </c>
      <c r="DC6" s="33">
        <f t="shared" si="11"/>
        <v>87.65</v>
      </c>
      <c r="DD6" s="33">
        <f t="shared" si="11"/>
        <v>87.63</v>
      </c>
      <c r="DE6" s="33">
        <f t="shared" si="11"/>
        <v>87.6</v>
      </c>
      <c r="DF6" s="32" t="str">
        <f>IF(DF7="","",IF(DF7="-","【-】","【"&amp;SUBSTITUTE(TEXT(DF7,"#,##0.00"),"-","△")&amp;"】"))</f>
        <v>【89.78】</v>
      </c>
      <c r="DG6" s="33">
        <f>IF(DG7="",NA(),DG7)</f>
        <v>45.23</v>
      </c>
      <c r="DH6" s="33">
        <f t="shared" ref="DH6:DP6" si="12">IF(DH7="",NA(),DH7)</f>
        <v>45.78</v>
      </c>
      <c r="DI6" s="33">
        <f t="shared" si="12"/>
        <v>46.43</v>
      </c>
      <c r="DJ6" s="33">
        <f t="shared" si="12"/>
        <v>47.07</v>
      </c>
      <c r="DK6" s="33">
        <f t="shared" si="12"/>
        <v>48.19</v>
      </c>
      <c r="DL6" s="33">
        <f t="shared" si="12"/>
        <v>36.700000000000003</v>
      </c>
      <c r="DM6" s="33">
        <f t="shared" si="12"/>
        <v>37.71</v>
      </c>
      <c r="DN6" s="33">
        <f t="shared" si="12"/>
        <v>38.69</v>
      </c>
      <c r="DO6" s="33">
        <f t="shared" si="12"/>
        <v>39.65</v>
      </c>
      <c r="DP6" s="33">
        <f t="shared" si="12"/>
        <v>45.25</v>
      </c>
      <c r="DQ6" s="32" t="str">
        <f>IF(DQ7="","",IF(DQ7="-","【-】","【"&amp;SUBSTITUTE(TEXT(DQ7,"#,##0.00"),"-","△")&amp;"】"))</f>
        <v>【46.31】</v>
      </c>
      <c r="DR6" s="33">
        <f>IF(DR7="",NA(),DR7)</f>
        <v>1.53</v>
      </c>
      <c r="DS6" s="33">
        <f t="shared" ref="DS6:EA6" si="13">IF(DS7="",NA(),DS7)</f>
        <v>1.52</v>
      </c>
      <c r="DT6" s="33">
        <f t="shared" si="13"/>
        <v>1.52</v>
      </c>
      <c r="DU6" s="33">
        <f t="shared" si="13"/>
        <v>1.5</v>
      </c>
      <c r="DV6" s="33">
        <f t="shared" si="13"/>
        <v>1.44</v>
      </c>
      <c r="DW6" s="33">
        <f t="shared" si="13"/>
        <v>6.92</v>
      </c>
      <c r="DX6" s="33">
        <f t="shared" si="13"/>
        <v>7.67</v>
      </c>
      <c r="DY6" s="33">
        <f t="shared" si="13"/>
        <v>8.4</v>
      </c>
      <c r="DZ6" s="33">
        <f t="shared" si="13"/>
        <v>9.7100000000000009</v>
      </c>
      <c r="EA6" s="33">
        <f t="shared" si="13"/>
        <v>10.71</v>
      </c>
      <c r="EB6" s="32" t="str">
        <f>IF(EB7="","",IF(EB7="-","【-】","【"&amp;SUBSTITUTE(TEXT(EB7,"#,##0.00"),"-","△")&amp;"】"))</f>
        <v>【12.42】</v>
      </c>
      <c r="EC6" s="33">
        <f>IF(EC7="",NA(),EC7)</f>
        <v>1.67</v>
      </c>
      <c r="ED6" s="33">
        <f t="shared" ref="ED6:EL6" si="14">IF(ED7="",NA(),ED7)</f>
        <v>1.63</v>
      </c>
      <c r="EE6" s="33">
        <f t="shared" si="14"/>
        <v>1.54</v>
      </c>
      <c r="EF6" s="33">
        <f t="shared" si="14"/>
        <v>1.34</v>
      </c>
      <c r="EG6" s="33">
        <f t="shared" si="14"/>
        <v>1.62</v>
      </c>
      <c r="EH6" s="33">
        <f t="shared" si="14"/>
        <v>0.82</v>
      </c>
      <c r="EI6" s="33">
        <f t="shared" si="14"/>
        <v>0.84</v>
      </c>
      <c r="EJ6" s="33">
        <f t="shared" si="14"/>
        <v>0.78</v>
      </c>
      <c r="EK6" s="33">
        <f t="shared" si="14"/>
        <v>0.83</v>
      </c>
      <c r="EL6" s="33">
        <f t="shared" si="14"/>
        <v>0.72</v>
      </c>
      <c r="EM6" s="32" t="str">
        <f>IF(EM7="","",IF(EM7="-","【-】","【"&amp;SUBSTITUTE(TEXT(EM7,"#,##0.00"),"-","△")&amp;"】"))</f>
        <v>【0.78】</v>
      </c>
    </row>
    <row r="7" spans="1:143" s="34" customFormat="1" x14ac:dyDescent="0.15">
      <c r="A7" s="26"/>
      <c r="B7" s="35">
        <v>2014</v>
      </c>
      <c r="C7" s="35">
        <v>232157</v>
      </c>
      <c r="D7" s="35">
        <v>46</v>
      </c>
      <c r="E7" s="35">
        <v>1</v>
      </c>
      <c r="F7" s="35">
        <v>0</v>
      </c>
      <c r="G7" s="35">
        <v>1</v>
      </c>
      <c r="H7" s="35" t="s">
        <v>93</v>
      </c>
      <c r="I7" s="35" t="s">
        <v>94</v>
      </c>
      <c r="J7" s="35" t="s">
        <v>95</v>
      </c>
      <c r="K7" s="35" t="s">
        <v>96</v>
      </c>
      <c r="L7" s="35" t="s">
        <v>97</v>
      </c>
      <c r="M7" s="36" t="s">
        <v>98</v>
      </c>
      <c r="N7" s="36">
        <v>97.05</v>
      </c>
      <c r="O7" s="36">
        <v>99.73</v>
      </c>
      <c r="P7" s="36">
        <v>1452</v>
      </c>
      <c r="Q7" s="36">
        <v>74780</v>
      </c>
      <c r="R7" s="36">
        <v>74.900000000000006</v>
      </c>
      <c r="S7" s="36">
        <v>998.4</v>
      </c>
      <c r="T7" s="36">
        <v>74524</v>
      </c>
      <c r="U7" s="36">
        <v>74.900000000000006</v>
      </c>
      <c r="V7" s="36">
        <v>994.98</v>
      </c>
      <c r="W7" s="36">
        <v>104</v>
      </c>
      <c r="X7" s="36">
        <v>101.47</v>
      </c>
      <c r="Y7" s="36">
        <v>102.01</v>
      </c>
      <c r="Z7" s="36">
        <v>102.6</v>
      </c>
      <c r="AA7" s="36">
        <v>114.98</v>
      </c>
      <c r="AB7" s="36">
        <v>108.89</v>
      </c>
      <c r="AC7" s="36">
        <v>107.68</v>
      </c>
      <c r="AD7" s="36">
        <v>108.24</v>
      </c>
      <c r="AE7" s="36">
        <v>107.8</v>
      </c>
      <c r="AF7" s="36">
        <v>111.96</v>
      </c>
      <c r="AG7" s="36">
        <v>113.03</v>
      </c>
      <c r="AH7" s="36">
        <v>0</v>
      </c>
      <c r="AI7" s="36">
        <v>0</v>
      </c>
      <c r="AJ7" s="36">
        <v>0</v>
      </c>
      <c r="AK7" s="36">
        <v>0</v>
      </c>
      <c r="AL7" s="36">
        <v>0</v>
      </c>
      <c r="AM7" s="36">
        <v>4.4400000000000004</v>
      </c>
      <c r="AN7" s="36">
        <v>4.67</v>
      </c>
      <c r="AO7" s="36">
        <v>4.46</v>
      </c>
      <c r="AP7" s="36">
        <v>4.3899999999999997</v>
      </c>
      <c r="AQ7" s="36">
        <v>0.41</v>
      </c>
      <c r="AR7" s="36">
        <v>0.81</v>
      </c>
      <c r="AS7" s="36">
        <v>705.74</v>
      </c>
      <c r="AT7" s="36">
        <v>467.56</v>
      </c>
      <c r="AU7" s="36">
        <v>575.97</v>
      </c>
      <c r="AV7" s="36">
        <v>609.26</v>
      </c>
      <c r="AW7" s="36">
        <v>745</v>
      </c>
      <c r="AX7" s="36">
        <v>699.11</v>
      </c>
      <c r="AY7" s="36">
        <v>695.41</v>
      </c>
      <c r="AZ7" s="36">
        <v>701</v>
      </c>
      <c r="BA7" s="36">
        <v>739.59</v>
      </c>
      <c r="BB7" s="36">
        <v>335.95</v>
      </c>
      <c r="BC7" s="36">
        <v>264.16000000000003</v>
      </c>
      <c r="BD7" s="36">
        <v>0</v>
      </c>
      <c r="BE7" s="36">
        <v>0</v>
      </c>
      <c r="BF7" s="36">
        <v>0</v>
      </c>
      <c r="BG7" s="36">
        <v>0</v>
      </c>
      <c r="BH7" s="36">
        <v>0</v>
      </c>
      <c r="BI7" s="36">
        <v>339.69</v>
      </c>
      <c r="BJ7" s="36">
        <v>343.45</v>
      </c>
      <c r="BK7" s="36">
        <v>330.99</v>
      </c>
      <c r="BL7" s="36">
        <v>324.08999999999997</v>
      </c>
      <c r="BM7" s="36">
        <v>319.82</v>
      </c>
      <c r="BN7" s="36">
        <v>283.72000000000003</v>
      </c>
      <c r="BO7" s="36">
        <v>96.65</v>
      </c>
      <c r="BP7" s="36">
        <v>98.1</v>
      </c>
      <c r="BQ7" s="36">
        <v>96.41</v>
      </c>
      <c r="BR7" s="36">
        <v>96.97</v>
      </c>
      <c r="BS7" s="36">
        <v>114.08</v>
      </c>
      <c r="BT7" s="36">
        <v>101.27</v>
      </c>
      <c r="BU7" s="36">
        <v>99.61</v>
      </c>
      <c r="BV7" s="36">
        <v>100.27</v>
      </c>
      <c r="BW7" s="36">
        <v>99.46</v>
      </c>
      <c r="BX7" s="36">
        <v>105.21</v>
      </c>
      <c r="BY7" s="36">
        <v>104.6</v>
      </c>
      <c r="BZ7" s="36">
        <v>116.82</v>
      </c>
      <c r="CA7" s="36">
        <v>114.68</v>
      </c>
      <c r="CB7" s="36">
        <v>117.09</v>
      </c>
      <c r="CC7" s="36">
        <v>115.82</v>
      </c>
      <c r="CD7" s="36">
        <v>97.78</v>
      </c>
      <c r="CE7" s="36">
        <v>167.74</v>
      </c>
      <c r="CF7" s="36">
        <v>169.59</v>
      </c>
      <c r="CG7" s="36">
        <v>169.62</v>
      </c>
      <c r="CH7" s="36">
        <v>171.78</v>
      </c>
      <c r="CI7" s="36">
        <v>162.59</v>
      </c>
      <c r="CJ7" s="36">
        <v>164.21</v>
      </c>
      <c r="CK7" s="36">
        <v>78.599999999999994</v>
      </c>
      <c r="CL7" s="36">
        <v>76.930000000000007</v>
      </c>
      <c r="CM7" s="36">
        <v>76.81</v>
      </c>
      <c r="CN7" s="36">
        <v>76.61</v>
      </c>
      <c r="CO7" s="36">
        <v>75.44</v>
      </c>
      <c r="CP7" s="36">
        <v>60.83</v>
      </c>
      <c r="CQ7" s="36">
        <v>60.04</v>
      </c>
      <c r="CR7" s="36">
        <v>59.88</v>
      </c>
      <c r="CS7" s="36">
        <v>59.68</v>
      </c>
      <c r="CT7" s="36">
        <v>59.17</v>
      </c>
      <c r="CU7" s="36">
        <v>59.8</v>
      </c>
      <c r="CV7" s="36">
        <v>89.43</v>
      </c>
      <c r="CW7" s="36">
        <v>90.27</v>
      </c>
      <c r="CX7" s="36">
        <v>91.14</v>
      </c>
      <c r="CY7" s="36">
        <v>90.2</v>
      </c>
      <c r="CZ7" s="36">
        <v>90.04</v>
      </c>
      <c r="DA7" s="36">
        <v>87.92</v>
      </c>
      <c r="DB7" s="36">
        <v>87.33</v>
      </c>
      <c r="DC7" s="36">
        <v>87.65</v>
      </c>
      <c r="DD7" s="36">
        <v>87.63</v>
      </c>
      <c r="DE7" s="36">
        <v>87.6</v>
      </c>
      <c r="DF7" s="36">
        <v>89.78</v>
      </c>
      <c r="DG7" s="36">
        <v>45.23</v>
      </c>
      <c r="DH7" s="36">
        <v>45.78</v>
      </c>
      <c r="DI7" s="36">
        <v>46.43</v>
      </c>
      <c r="DJ7" s="36">
        <v>47.07</v>
      </c>
      <c r="DK7" s="36">
        <v>48.19</v>
      </c>
      <c r="DL7" s="36">
        <v>36.700000000000003</v>
      </c>
      <c r="DM7" s="36">
        <v>37.71</v>
      </c>
      <c r="DN7" s="36">
        <v>38.69</v>
      </c>
      <c r="DO7" s="36">
        <v>39.65</v>
      </c>
      <c r="DP7" s="36">
        <v>45.25</v>
      </c>
      <c r="DQ7" s="36">
        <v>46.31</v>
      </c>
      <c r="DR7" s="36">
        <v>1.53</v>
      </c>
      <c r="DS7" s="36">
        <v>1.52</v>
      </c>
      <c r="DT7" s="36">
        <v>1.52</v>
      </c>
      <c r="DU7" s="36">
        <v>1.5</v>
      </c>
      <c r="DV7" s="36">
        <v>1.44</v>
      </c>
      <c r="DW7" s="36">
        <v>6.92</v>
      </c>
      <c r="DX7" s="36">
        <v>7.67</v>
      </c>
      <c r="DY7" s="36">
        <v>8.4</v>
      </c>
      <c r="DZ7" s="36">
        <v>9.7100000000000009</v>
      </c>
      <c r="EA7" s="36">
        <v>10.71</v>
      </c>
      <c r="EB7" s="36">
        <v>12.42</v>
      </c>
      <c r="EC7" s="36">
        <v>1.67</v>
      </c>
      <c r="ED7" s="36">
        <v>1.63</v>
      </c>
      <c r="EE7" s="36">
        <v>1.54</v>
      </c>
      <c r="EF7" s="36">
        <v>1.34</v>
      </c>
      <c r="EG7" s="36">
        <v>1.62</v>
      </c>
      <c r="EH7" s="36">
        <v>0.82</v>
      </c>
      <c r="EI7" s="36">
        <v>0.84</v>
      </c>
      <c r="EJ7" s="36">
        <v>0.78</v>
      </c>
      <c r="EK7" s="36">
        <v>0.83</v>
      </c>
      <c r="EL7" s="36">
        <v>0.72</v>
      </c>
      <c r="EM7" s="36">
        <v>0.78</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cp:lastPrinted>2016-02-24T02:30:19Z</cp:lastPrinted>
  <dcterms:created xsi:type="dcterms:W3CDTF">2016-01-18T04:48:37Z</dcterms:created>
  <dcterms:modified xsi:type="dcterms:W3CDTF">2016-02-24T02:31:27Z</dcterms:modified>
  <cp:category/>
</cp:coreProperties>
</file>