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065" yWindow="5325" windowWidth="5040" windowHeight="268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<sst xmlns="http://schemas.openxmlformats.org/spreadsheetml/2006/main" count="217" uniqueCount="107">
  <si>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</si>
  <si>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</si>
  <si>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</si>
  <si>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</si>
  <si>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</si>
  <si>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</si>
  <si>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</si>
  <si>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</si>
  <si>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</si>
  <si>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</si>
  <si>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</si>
  <si>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</si>
  <si>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</si>
  <si>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</si>
  <si>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</si>
  <si>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</si>
  <si>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</si>
  <si>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</si>
  <si>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</si>
  <si>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</si>
  <si>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</si>
  <si>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</si>
  <si>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</si>
  <si>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</si>
  <si>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</si>
  <si>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</si>
  <si>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</si>
  <si>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</si>
  <si>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</si>
  <si>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</si>
  <si>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</si>
  <si>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</si>
  <si>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</si>
  <si>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</si>
  <si>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</si>
  <si>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</si>
  <si>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</si>
  <si>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</si>
  <si>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</si>
  <si>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</si>
  <si>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</si>
  <si>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</si>
  <si>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</si>
  <si>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</si>
  <si>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</si>
  <si>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</si>
  <si>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</si>
  <si>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</si>
  <si>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</si>
  <si>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</si>
  <si>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</si>
  <si>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</si>
  <si>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</si>
  <si>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</si>
  <si>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</si>
  <si>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</si>
  <si>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</si>
  <si>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</si>
  <si>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</si>
  <si>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</si>
  <si>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</si>
  <si>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</si>
  <si>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</si>
  <si>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</si>
  <si>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</si>
  <si>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</si>
  <si>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</si>
  <si>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</si>
  <si>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</si>
  <si>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</si>
  <si>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</si>
  <si>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</si>
  <si>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</si>
  <si>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</si>
  <si>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</si>
  <si>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</si>
  <si>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</si>
  <si>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</si>
  <si>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</si>
  <si>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</si>
  <si>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</si>
  <si>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</si>
  <si>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</si>
  <si>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</si>
  <si>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</si>
  <si>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</si>
  <si>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</si>
  <si>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</si>
  <si>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</si>
  <si>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</si>
  <si>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</si>
  <si>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</si>
  <si>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</si>
  <si>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東海市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</si>
  <si>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</si>
  <si>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</si>
  <si>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</si>
  <si>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</si>
  <si>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</si>
  <si>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</si>
  <si>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</si>
  <si>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</si>
  <si>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</si>
  <si>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</si>
  <si>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経常収支比率及び料金回収率は、平成２６年度で１００％を超え、類似団体の平均値と同程度の数値となっています。このことから経常費用が経常収益により賄え、また給水に係る費用が給水収益により賄えており、健全な事業運営ができていると言えます。給水収益に影響する給水人口は、太田川駅周辺区画整理事業等に伴い増加傾向にある一方、一日一人平均給水量が減少しており、給水収益は減少傾向にあります。将来的には、人口減少社会の影響により給水人口の増加率は徐々に鈍化し、さらなる給水収益の減少により厳しい事業運営を強いられることが予想されています。
【経営の効率性】施設利用率は６０％前後で、平均値と比較して２％程度低い数値となっています。施設利用率は数値が高いほど効率的な施設利用ができているといえますが、１００％に近い数値になると、需要に対し施設能力が追いついておらず水道の安定供給の面で問題があることになります。水道事業は季節により需要変動があり、配水量がピークになる夏場に配水量不足とならない施設能力が必要となるため、経営の効率性を評価するためには、一日配水能力に対する一日最大配水量の割合である最大稼働率も参考にしなければなりません。平成２６年度の一日配水能力は５８，３００、一日最大配水量は３８，２７０で、最大稼働率は６５．６％となっており、この１０年間では６５～７０％前後で推移してることから、ほぼ適切な施設規模であるといえます。
　有収率は９２％以上を維持しており、平均値と比較しても高い数値となっているため、施設の稼働状況が十分に収益に反映されているといえます。しかしながら、この５年間で１．３９％低下しており、その要因は配水管工事に伴う洗管作業や、配水管の老朽化による漏水等によるものと推測されます。</t>
    <rPh sb="1" eb="3">
      <t>ケイエイ</t>
    </rPh>
    <rPh sb="4" eb="7">
      <t>ケンゼンセイ</t>
    </rPh>
    <rPh sb="8" eb="12">
      <t>ケイジョウシュウシ</t>
    </rPh>
    <rPh sb="12" eb="14">
      <t>ヒリツ</t>
    </rPh>
    <rPh sb="14" eb="15">
      <t>オヨ</t>
    </rPh>
    <rPh sb="16" eb="21">
      <t>リョウキンカイシュウリツ</t>
    </rPh>
    <rPh sb="23" eb="25">
      <t>ヘイセイ</t>
    </rPh>
    <rPh sb="27" eb="29">
      <t>ネンド</t>
    </rPh>
    <rPh sb="35" eb="36">
      <t>コ</t>
    </rPh>
    <rPh sb="38" eb="40">
      <t>ルイジ</t>
    </rPh>
    <rPh sb="40" eb="42">
      <t>ダンタイ</t>
    </rPh>
    <rPh sb="43" eb="46">
      <t>ヘイキンチ</t>
    </rPh>
    <rPh sb="47" eb="48">
      <t>ドウ</t>
    </rPh>
    <rPh sb="48" eb="50">
      <t>テイド</t>
    </rPh>
    <rPh sb="51" eb="53">
      <t>スウチ</t>
    </rPh>
    <rPh sb="67" eb="69">
      <t>ケイジョウ</t>
    </rPh>
    <rPh sb="69" eb="71">
      <t>ヒヨウ</t>
    </rPh>
    <rPh sb="72" eb="74">
      <t>ケイジョウ</t>
    </rPh>
    <rPh sb="74" eb="76">
      <t>シュウエキ</t>
    </rPh>
    <rPh sb="79" eb="80">
      <t>マカナ</t>
    </rPh>
    <rPh sb="84" eb="86">
      <t>キュウスイ</t>
    </rPh>
    <rPh sb="87" eb="88">
      <t>カカワ</t>
    </rPh>
    <rPh sb="89" eb="91">
      <t>ヒヨウ</t>
    </rPh>
    <rPh sb="92" eb="94">
      <t>キュウスイ</t>
    </rPh>
    <rPh sb="94" eb="96">
      <t>シュウエキ</t>
    </rPh>
    <rPh sb="99" eb="100">
      <t>マカナ</t>
    </rPh>
    <rPh sb="105" eb="107">
      <t>ケンゼン</t>
    </rPh>
    <rPh sb="108" eb="113">
      <t>ジギョウウン</t>
    </rPh>
    <rPh sb="119" eb="120">
      <t>イ</t>
    </rPh>
    <rPh sb="124" eb="128">
      <t>キュウスイシュウエキ</t>
    </rPh>
    <rPh sb="129" eb="131">
      <t>エイキョウ</t>
    </rPh>
    <rPh sb="133" eb="135">
      <t>キュウスイ</t>
    </rPh>
    <rPh sb="135" eb="137">
      <t>ジンコウ</t>
    </rPh>
    <rPh sb="139" eb="142">
      <t>オオタガワ</t>
    </rPh>
    <rPh sb="142" eb="143">
      <t>エキ</t>
    </rPh>
    <rPh sb="143" eb="145">
      <t>シュウヘン</t>
    </rPh>
    <rPh sb="145" eb="149">
      <t>クカクセイリ</t>
    </rPh>
    <rPh sb="149" eb="151">
      <t>ジギョウ</t>
    </rPh>
    <rPh sb="151" eb="152">
      <t>トウ</t>
    </rPh>
    <rPh sb="153" eb="154">
      <t>トモナ</t>
    </rPh>
    <rPh sb="155" eb="157">
      <t>ゾウカ</t>
    </rPh>
    <rPh sb="157" eb="159">
      <t>ケイコウ</t>
    </rPh>
    <rPh sb="162" eb="164">
      <t>イッポウ</t>
    </rPh>
    <rPh sb="165" eb="167">
      <t>イチニチ</t>
    </rPh>
    <rPh sb="167" eb="169">
      <t>ヒトリ</t>
    </rPh>
    <rPh sb="169" eb="174">
      <t>ヘイキンキュウ</t>
    </rPh>
    <rPh sb="175" eb="177">
      <t>ゲンショウ</t>
    </rPh>
    <rPh sb="182" eb="184">
      <t>キュウスイ</t>
    </rPh>
    <rPh sb="184" eb="186">
      <t>シュウエキ</t>
    </rPh>
    <rPh sb="187" eb="189">
      <t>ゲンショウ</t>
    </rPh>
    <rPh sb="189" eb="191">
      <t>ケイコウ</t>
    </rPh>
    <rPh sb="197" eb="200">
      <t>ショウライテキ</t>
    </rPh>
    <rPh sb="203" eb="205">
      <t>ジンコウ</t>
    </rPh>
    <rPh sb="205" eb="207">
      <t>ゲンショウ</t>
    </rPh>
    <rPh sb="207" eb="209">
      <t>シャカイ</t>
    </rPh>
    <rPh sb="210" eb="212">
      <t>エイキョウ</t>
    </rPh>
    <rPh sb="215" eb="219">
      <t>キュウスイジンコウ</t>
    </rPh>
    <rPh sb="220" eb="222">
      <t>ゾウカ</t>
    </rPh>
    <rPh sb="222" eb="223">
      <t>リツ</t>
    </rPh>
    <rPh sb="224" eb="226">
      <t>ジョジョ</t>
    </rPh>
    <rPh sb="227" eb="229">
      <t>ドンカ</t>
    </rPh>
    <rPh sb="235" eb="239">
      <t>キュウ</t>
    </rPh>
    <rPh sb="240" eb="242">
      <t>ゲンショウ</t>
    </rPh>
    <rPh sb="245" eb="246">
      <t>キビ</t>
    </rPh>
    <rPh sb="248" eb="250">
      <t>ジギョウ</t>
    </rPh>
    <rPh sb="250" eb="252">
      <t>ウンエイ</t>
    </rPh>
    <rPh sb="253" eb="254">
      <t>シ</t>
    </rPh>
    <rPh sb="261" eb="263">
      <t>ヨソウ</t>
    </rPh>
    <rPh sb="272" eb="274">
      <t>ケイエイ</t>
    </rPh>
    <rPh sb="275" eb="278">
      <t>コウリツセイ</t>
    </rPh>
    <rPh sb="279" eb="281">
      <t>シセツ</t>
    </rPh>
    <rPh sb="281" eb="284">
      <t>リヨウリツ</t>
    </rPh>
    <rPh sb="288" eb="290">
      <t>ゼンゴ</t>
    </rPh>
    <rPh sb="292" eb="295">
      <t>ヘイキンチ</t>
    </rPh>
    <rPh sb="296" eb="298">
      <t>ヒカク</t>
    </rPh>
    <rPh sb="302" eb="304">
      <t>テイド</t>
    </rPh>
    <rPh sb="304" eb="305">
      <t>ヒク</t>
    </rPh>
    <rPh sb="306" eb="308">
      <t>スウチ</t>
    </rPh>
    <rPh sb="316" eb="321">
      <t>シセツリヨウ</t>
    </rPh>
    <rPh sb="322" eb="324">
      <t>スウチ</t>
    </rPh>
    <rPh sb="325" eb="326">
      <t>タカ</t>
    </rPh>
    <rPh sb="329" eb="332">
      <t>コウリツテキ</t>
    </rPh>
    <rPh sb="333" eb="335">
      <t>シセツ</t>
    </rPh>
    <rPh sb="436" eb="438">
      <t>ハイスイ</t>
    </rPh>
    <rPh sb="438" eb="439">
      <t>リョウ</t>
    </rPh>
    <rPh sb="459" eb="461">
      <t>ケイエイ</t>
    </rPh>
    <rPh sb="466" eb="468">
      <t>ヒョウカ</t>
    </rPh>
    <rPh sb="504" eb="506">
      <t>サンコウ</t>
    </rPh>
    <rPh sb="518" eb="520">
      <t>ヘイセイ</t>
    </rPh>
    <rPh sb="522" eb="524">
      <t>ネンド</t>
    </rPh>
    <rPh sb="525" eb="531">
      <t>イチニチ</t>
    </rPh>
    <rPh sb="540" eb="544">
      <t>イチニ</t>
    </rPh>
    <rPh sb="544" eb="547">
      <t>ハイスイリョウ</t>
    </rPh>
    <rPh sb="557" eb="559">
      <t>サイダイ</t>
    </rPh>
    <rPh sb="559" eb="562">
      <t>カドウリツ</t>
    </rPh>
    <rPh sb="579" eb="581">
      <t>ネンカン</t>
    </rPh>
    <rPh sb="589" eb="591">
      <t>ゼンゴ</t>
    </rPh>
    <rPh sb="592" eb="594">
      <t>スイイ</t>
    </rPh>
    <rPh sb="604" eb="606">
      <t>テキセツ</t>
    </rPh>
    <rPh sb="607" eb="609">
      <t>シセツ</t>
    </rPh>
    <rPh sb="609" eb="611">
      <t>キボ</t>
    </rPh>
    <rPh sb="643" eb="645">
      <t>ヒカク</t>
    </rPh>
    <rPh sb="648" eb="649">
      <t>タカ</t>
    </rPh>
    <rPh sb="650" eb="652">
      <t>スウチ</t>
    </rPh>
    <rPh sb="661" eb="663">
      <t>シセツ</t>
    </rPh>
    <rPh sb="664" eb="666">
      <t>カドウ</t>
    </rPh>
    <rPh sb="666" eb="668">
      <t>ジョウキョウ</t>
    </rPh>
    <rPh sb="669" eb="671">
      <t>ジュウブン</t>
    </rPh>
    <rPh sb="672" eb="674">
      <t>シュウエキ</t>
    </rPh>
    <rPh sb="675" eb="677">
      <t>ハンエイ</t>
    </rPh>
    <rPh sb="698" eb="700">
      <t>ネンカン</t>
    </rPh>
    <rPh sb="706" eb="708">
      <t>テイカ</t>
    </rPh>
    <rPh sb="715" eb="717">
      <t>ヨウイン</t>
    </rPh>
    <rPh sb="718" eb="721">
      <t>ハイスイカン</t>
    </rPh>
    <rPh sb="721" eb="723">
      <t>コウジ</t>
    </rPh>
    <rPh sb="724" eb="725">
      <t>トモナ</t>
    </rPh>
    <rPh sb="726" eb="727">
      <t>アラ</t>
    </rPh>
    <rPh sb="727" eb="728">
      <t>クダ</t>
    </rPh>
    <rPh sb="728" eb="730">
      <t>サギョウ</t>
    </rPh>
    <rPh sb="732" eb="735">
      <t>ハイスイカン</t>
    </rPh>
    <rPh sb="736" eb="739">
      <t>ロウキュウ</t>
    </rPh>
    <rPh sb="742" eb="744">
      <t>ロウスイ</t>
    </rPh>
    <rPh sb="744" eb="745">
      <t>トウ</t>
    </rPh>
    <rPh sb="751" eb="753">
      <t>スイソク</t>
    </rPh>
    <phoneticPr fontId="4"/>
  </si>
  <si>
    <t>【老朽化の状況】管路経年化率は６．９３％で、平均値と比較しても低い数値となっており、法定耐用年数を経過した管路は比較的少なく、早急に更新が必要な経年管路が少ないことがわかります。また、管路更新率は、０．２４％と低い数値になっていますが、平成２２年度から平成３１年度までの１０年間を計画期間とする管路更新計画、及び平成２９年度策定予定の管路耐震化計画に基づき、計画的な更新事業を行っていきます。さらに配水管の耐震化更新事業の中で、今まで採用されてきた管路に比べ長期的な寿命を持つＧＸ形ダクタイル鋳鉄管、及び配水用ポリエチレン管を平成２７年度から本格的に採用し、配水施設の長寿命化による更新周期の延長を図っています。</t>
    <rPh sb="1" eb="4">
      <t>ロウキュウカ</t>
    </rPh>
    <rPh sb="5" eb="7">
      <t>ジョウキョウ</t>
    </rPh>
    <rPh sb="8" eb="10">
      <t>カンロ</t>
    </rPh>
    <rPh sb="10" eb="13">
      <t>ケイネンカ</t>
    </rPh>
    <rPh sb="13" eb="14">
      <t>リツ</t>
    </rPh>
    <rPh sb="26" eb="28">
      <t>ヒカク</t>
    </rPh>
    <rPh sb="31" eb="32">
      <t>ヒク</t>
    </rPh>
    <rPh sb="33" eb="35">
      <t>スウチ</t>
    </rPh>
    <rPh sb="42" eb="48">
      <t>ホウテイタイヨウネンスウ</t>
    </rPh>
    <rPh sb="49" eb="51">
      <t>ケイカ</t>
    </rPh>
    <rPh sb="53" eb="55">
      <t>カンロ</t>
    </rPh>
    <rPh sb="56" eb="59">
      <t>ヒカクテキ</t>
    </rPh>
    <rPh sb="59" eb="60">
      <t>スク</t>
    </rPh>
    <rPh sb="66" eb="68">
      <t>コウシン</t>
    </rPh>
    <rPh sb="69" eb="71">
      <t>ヒツヨウ</t>
    </rPh>
    <rPh sb="77" eb="78">
      <t>スク</t>
    </rPh>
    <rPh sb="92" eb="94">
      <t>カンロ</t>
    </rPh>
    <rPh sb="94" eb="96">
      <t>コウシン</t>
    </rPh>
    <rPh sb="96" eb="97">
      <t>リツ</t>
    </rPh>
    <rPh sb="105" eb="106">
      <t>ヒク</t>
    </rPh>
    <rPh sb="107" eb="109">
      <t>スウチ</t>
    </rPh>
    <rPh sb="118" eb="120">
      <t>ヘイセイ</t>
    </rPh>
    <rPh sb="122" eb="124">
      <t>ネンド</t>
    </rPh>
    <rPh sb="126" eb="128">
      <t>ヘイセイ</t>
    </rPh>
    <rPh sb="130" eb="132">
      <t>ネンド</t>
    </rPh>
    <rPh sb="140" eb="147">
      <t>ケイカクキカ</t>
    </rPh>
    <rPh sb="156" eb="158">
      <t>ヘイセイ</t>
    </rPh>
    <rPh sb="160" eb="162">
      <t>ネンド</t>
    </rPh>
    <rPh sb="167" eb="169">
      <t>カンロ</t>
    </rPh>
    <rPh sb="185" eb="187">
      <t>ジギョウ</t>
    </rPh>
    <rPh sb="214" eb="215">
      <t>イマ</t>
    </rPh>
    <rPh sb="217" eb="219">
      <t>サイヨウ</t>
    </rPh>
    <rPh sb="224" eb="226">
      <t>カンロ</t>
    </rPh>
    <rPh sb="227" eb="228">
      <t>クラ</t>
    </rPh>
    <rPh sb="263" eb="265">
      <t>ヘイセイ</t>
    </rPh>
    <rPh sb="267" eb="269">
      <t>ネンド</t>
    </rPh>
    <rPh sb="271" eb="274">
      <t>ホンカクテキ</t>
    </rPh>
    <rPh sb="279" eb="281">
      <t>ハイスイ</t>
    </rPh>
    <rPh sb="284" eb="285">
      <t>チョウ</t>
    </rPh>
    <rPh sb="285" eb="287">
      <t>ジュミョウ</t>
    </rPh>
    <rPh sb="287" eb="288">
      <t>カ</t>
    </rPh>
    <rPh sb="291" eb="293">
      <t>コウシン</t>
    </rPh>
    <rPh sb="293" eb="295">
      <t>シュウキ</t>
    </rPh>
    <rPh sb="296" eb="298">
      <t>エンチョウ</t>
    </rPh>
    <rPh sb="299" eb="300">
      <t>ハカ</t>
    </rPh>
    <phoneticPr fontId="4"/>
  </si>
  <si>
    <t>　経営の健全性の面では、給水収益の確保、及び費用の削減等の経営改善を行い、経常収支比率及び料金回収率を保つことで、健全な事業運営を継続していく必要があります。
　経営の効率性の面では、将来的に減少が予想される水需要をしっかりと見極めながらも、安定供給を大前提にその需要に見合った施設の配置を検討していく必要があります。また漏水対策事業として、管路更新計画、及び管路耐震化計画に基づく漏水対策配水管布設替工事に加え、平成２７年度から３カ年計画で市内配水区全域の漏水調査を実施し、老朽化し漏水している配水管の修繕等を行うことで安定供給と低下傾向にある有収率の向上を図っていきます。</t>
    <rPh sb="1" eb="3">
      <t>ケイエイ</t>
    </rPh>
    <rPh sb="4" eb="6">
      <t>ケンゼン</t>
    </rPh>
    <rPh sb="6" eb="7">
      <t>セイ</t>
    </rPh>
    <rPh sb="8" eb="9">
      <t>メン</t>
    </rPh>
    <rPh sb="81" eb="83">
      <t>ケイエイ</t>
    </rPh>
    <rPh sb="84" eb="87">
      <t>コウリツセイ</t>
    </rPh>
    <rPh sb="88" eb="89">
      <t>メン</t>
    </rPh>
    <rPh sb="96" eb="98">
      <t>ゲンショウ</t>
    </rPh>
    <rPh sb="99" eb="101">
      <t>ヨソウ</t>
    </rPh>
    <rPh sb="121" eb="123">
      <t>アンテイ</t>
    </rPh>
    <rPh sb="123" eb="125">
      <t>キョウキュウ</t>
    </rPh>
    <rPh sb="126" eb="129">
      <t>ダイゼンテイ</t>
    </rPh>
    <rPh sb="142" eb="144">
      <t>ハイチ</t>
    </rPh>
    <rPh sb="145" eb="147">
      <t>ケントウ</t>
    </rPh>
    <rPh sb="161" eb="163">
      <t>ロウスイ</t>
    </rPh>
    <rPh sb="163" eb="167">
      <t>タイサクジギョウ</t>
    </rPh>
    <rPh sb="178" eb="179">
      <t>オヨ</t>
    </rPh>
    <rPh sb="180" eb="185">
      <t>カンロタイシンカ</t>
    </rPh>
    <rPh sb="185" eb="187">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</si>
</sst>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1.27</c:v>
                </c:pt>
                <c:pt idx="1">
                  <c:v>0.98</c:v>
                </c:pt>
                <c:pt idx="2">
                  <c:v>1.4</c:v>
                </c:pt>
                <c:pt idx="3">
                  <c:v>1.06</c:v>
                </c:pt>
                <c:pt idx="4">
                  <c:v>0.24</c:v>
                </c:pt>
              </c:numCache>
            </c:numRef>
          </c:val>
        </c:ser>
        <c:dLbls>
          <c:showLegendKey val="0"/>
          <c:showVal val="0"/>
          <c:showCatName val="0"/>
          <c:showSerName val="0"/>
          <c:showPercent val="0"/>
          <c:showBubbleSize val="0"/>
        </c:dLbls>
        <c:gapWidth val="150"/>
        <c:axId val="168734720"/>
        <c:axId val="1687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168734720"/>
        <c:axId val="168736640"/>
      </c:lineChart>
      <c:dateAx>
        <c:axId val="168734720"/>
        <c:scaling>
          <c:orientation val="minMax"/>
        </c:scaling>
        <c:delete val="1"/>
        <c:axPos val="b"/>
        <c:numFmt formatCode="ge" sourceLinked="1"/>
        <c:majorTickMark val="none"/>
        <c:minorTickMark val="none"/>
        <c:tickLblPos val="none"/>
        <c:crossAx val="168736640"/>
        <c:crosses val="autoZero"/>
        <c:auto val="1"/>
        <c:lblOffset val="100"/>
        <c:baseTimeUnit val="years"/>
      </c:dateAx>
      <c:valAx>
        <c:axId val="1687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59.55</c:v>
                </c:pt>
                <c:pt idx="1">
                  <c:v>59.48</c:v>
                </c:pt>
                <c:pt idx="2">
                  <c:v>60.39</c:v>
                </c:pt>
                <c:pt idx="3">
                  <c:v>60.78</c:v>
                </c:pt>
                <c:pt idx="4">
                  <c:v>60.1</c:v>
                </c:pt>
              </c:numCache>
            </c:numRef>
          </c:val>
        </c:ser>
        <c:dLbls>
          <c:showLegendKey val="0"/>
          <c:showVal val="0"/>
          <c:showCatName val="0"/>
          <c:showSerName val="0"/>
          <c:showPercent val="0"/>
          <c:showBubbleSize val="0"/>
        </c:dLbls>
        <c:gapWidth val="150"/>
        <c:axId val="169095552"/>
        <c:axId val="1690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169095552"/>
        <c:axId val="169097472"/>
      </c:lineChart>
      <c:dateAx>
        <c:axId val="169095552"/>
        <c:scaling>
          <c:orientation val="minMax"/>
        </c:scaling>
        <c:delete val="1"/>
        <c:axPos val="b"/>
        <c:numFmt formatCode="ge" sourceLinked="1"/>
        <c:majorTickMark val="none"/>
        <c:minorTickMark val="none"/>
        <c:tickLblPos val="none"/>
        <c:crossAx val="169097472"/>
        <c:crosses val="autoZero"/>
        <c:auto val="1"/>
        <c:lblOffset val="100"/>
        <c:baseTimeUnit val="years"/>
      </c:dateAx>
      <c:valAx>
        <c:axId val="1690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94.02</c:v>
                </c:pt>
                <c:pt idx="1">
                  <c:v>93.78</c:v>
                </c:pt>
                <c:pt idx="2">
                  <c:v>92.88</c:v>
                </c:pt>
                <c:pt idx="3">
                  <c:v>92.5</c:v>
                </c:pt>
                <c:pt idx="4">
                  <c:v>92.63</c:v>
                </c:pt>
              </c:numCache>
            </c:numRef>
          </c:val>
        </c:ser>
        <c:dLbls>
          <c:showLegendKey val="0"/>
          <c:showVal val="0"/>
          <c:showCatName val="0"/>
          <c:showSerName val="0"/>
          <c:showPercent val="0"/>
          <c:showBubbleSize val="0"/>
        </c:dLbls>
        <c:gapWidth val="150"/>
        <c:axId val="169140224"/>
        <c:axId val="1691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169140224"/>
        <c:axId val="169142144"/>
      </c:lineChart>
      <c:dateAx>
        <c:axId val="169140224"/>
        <c:scaling>
          <c:orientation val="minMax"/>
        </c:scaling>
        <c:delete val="1"/>
        <c:axPos val="b"/>
        <c:numFmt formatCode="ge" sourceLinked="1"/>
        <c:majorTickMark val="none"/>
        <c:minorTickMark val="none"/>
        <c:tickLblPos val="none"/>
        <c:crossAx val="169142144"/>
        <c:crosses val="autoZero"/>
        <c:auto val="1"/>
        <c:lblOffset val="100"/>
        <c:baseTimeUnit val="years"/>
      </c:dateAx>
      <c:valAx>
        <c:axId val="1691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99.73</c:v>
                </c:pt>
                <c:pt idx="1">
                  <c:v>101.03</c:v>
                </c:pt>
                <c:pt idx="2">
                  <c:v>98.73</c:v>
                </c:pt>
                <c:pt idx="3">
                  <c:v>96.53</c:v>
                </c:pt>
                <c:pt idx="4">
                  <c:v>113.02</c:v>
                </c:pt>
              </c:numCache>
            </c:numRef>
          </c:val>
        </c:ser>
        <c:dLbls>
          <c:showLegendKey val="0"/>
          <c:showVal val="0"/>
          <c:showCatName val="0"/>
          <c:showSerName val="0"/>
          <c:showPercent val="0"/>
          <c:showBubbleSize val="0"/>
        </c:dLbls>
        <c:gapWidth val="150"/>
        <c:axId val="168750464"/>
        <c:axId val="1687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168750464"/>
        <c:axId val="168756736"/>
      </c:lineChart>
      <c:dateAx>
        <c:axId val="168750464"/>
        <c:scaling>
          <c:orientation val="minMax"/>
        </c:scaling>
        <c:delete val="1"/>
        <c:axPos val="b"/>
        <c:numFmt formatCode="ge" sourceLinked="1"/>
        <c:majorTickMark val="none"/>
        <c:minorTickMark val="none"/>
        <c:tickLblPos val="none"/>
        <c:crossAx val="168756736"/>
        <c:crosses val="autoZero"/>
        <c:auto val="1"/>
        <c:lblOffset val="100"/>
        <c:baseTimeUnit val="years"/>
      </c:dateAx>
      <c:valAx>
        <c:axId val="16875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7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35.79</c:v>
                </c:pt>
                <c:pt idx="1">
                  <c:v>35.770000000000003</c:v>
                </c:pt>
                <c:pt idx="2">
                  <c:v>36.659999999999997</c:v>
                </c:pt>
                <c:pt idx="3">
                  <c:v>37.380000000000003</c:v>
                </c:pt>
                <c:pt idx="4">
                  <c:v>40.85</c:v>
                </c:pt>
              </c:numCache>
            </c:numRef>
          </c:val>
        </c:ser>
        <c:dLbls>
          <c:showLegendKey val="0"/>
          <c:showVal val="0"/>
          <c:showCatName val="0"/>
          <c:showSerName val="0"/>
          <c:showPercent val="0"/>
          <c:showBubbleSize val="0"/>
        </c:dLbls>
        <c:gapWidth val="150"/>
        <c:axId val="168774656"/>
        <c:axId val="16880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168774656"/>
        <c:axId val="168805504"/>
      </c:lineChart>
      <c:dateAx>
        <c:axId val="168774656"/>
        <c:scaling>
          <c:orientation val="minMax"/>
        </c:scaling>
        <c:delete val="1"/>
        <c:axPos val="b"/>
        <c:numFmt formatCode="ge" sourceLinked="1"/>
        <c:majorTickMark val="none"/>
        <c:minorTickMark val="none"/>
        <c:tickLblPos val="none"/>
        <c:crossAx val="168805504"/>
        <c:crosses val="autoZero"/>
        <c:auto val="1"/>
        <c:lblOffset val="100"/>
        <c:baseTimeUnit val="years"/>
      </c:dateAx>
      <c:valAx>
        <c:axId val="16880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formatCode="#,##0.00;&quot;△&quot;#,##0.00">
                  <c:v>0</c:v>
                </c:pt>
                <c:pt idx="1">
                  <c:v>4.16</c:v>
                </c:pt>
                <c:pt idx="2">
                  <c:v>8.11</c:v>
                </c:pt>
                <c:pt idx="3">
                  <c:v>8.0299999999999994</c:v>
                </c:pt>
                <c:pt idx="4">
                  <c:v>6.93</c:v>
                </c:pt>
              </c:numCache>
            </c:numRef>
          </c:val>
        </c:ser>
        <c:dLbls>
          <c:showLegendKey val="0"/>
          <c:showVal val="0"/>
          <c:showCatName val="0"/>
          <c:showSerName val="0"/>
          <c:showPercent val="0"/>
          <c:showBubbleSize val="0"/>
        </c:dLbls>
        <c:gapWidth val="150"/>
        <c:axId val="168827520"/>
        <c:axId val="1688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168827520"/>
        <c:axId val="168829696"/>
      </c:lineChart>
      <c:dateAx>
        <c:axId val="168827520"/>
        <c:scaling>
          <c:orientation val="minMax"/>
        </c:scaling>
        <c:delete val="1"/>
        <c:axPos val="b"/>
        <c:numFmt formatCode="ge" sourceLinked="1"/>
        <c:majorTickMark val="none"/>
        <c:minorTickMark val="none"/>
        <c:tickLblPos val="none"/>
        <c:crossAx val="168829696"/>
        <c:crosses val="autoZero"/>
        <c:auto val="1"/>
        <c:lblOffset val="100"/>
        <c:baseTimeUnit val="years"/>
      </c:dateAx>
      <c:valAx>
        <c:axId val="1688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847616"/>
        <c:axId val="1688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168847616"/>
        <c:axId val="168853888"/>
      </c:lineChart>
      <c:dateAx>
        <c:axId val="168847616"/>
        <c:scaling>
          <c:orientation val="minMax"/>
        </c:scaling>
        <c:delete val="1"/>
        <c:axPos val="b"/>
        <c:numFmt formatCode="ge" sourceLinked="1"/>
        <c:majorTickMark val="none"/>
        <c:minorTickMark val="none"/>
        <c:tickLblPos val="none"/>
        <c:crossAx val="168853888"/>
        <c:crosses val="autoZero"/>
        <c:auto val="1"/>
        <c:lblOffset val="100"/>
        <c:baseTimeUnit val="years"/>
      </c:dateAx>
      <c:valAx>
        <c:axId val="16885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8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339.59</c:v>
                </c:pt>
                <c:pt idx="1">
                  <c:v>287.22000000000003</c:v>
                </c:pt>
                <c:pt idx="2">
                  <c:v>341.74</c:v>
                </c:pt>
                <c:pt idx="3">
                  <c:v>256.99</c:v>
                </c:pt>
                <c:pt idx="4">
                  <c:v>259.44</c:v>
                </c:pt>
              </c:numCache>
            </c:numRef>
          </c:val>
        </c:ser>
        <c:dLbls>
          <c:showLegendKey val="0"/>
          <c:showVal val="0"/>
          <c:showCatName val="0"/>
          <c:showSerName val="0"/>
          <c:showPercent val="0"/>
          <c:showBubbleSize val="0"/>
        </c:dLbls>
        <c:gapWidth val="150"/>
        <c:axId val="168875904"/>
        <c:axId val="1689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168875904"/>
        <c:axId val="168902656"/>
      </c:lineChart>
      <c:dateAx>
        <c:axId val="168875904"/>
        <c:scaling>
          <c:orientation val="minMax"/>
        </c:scaling>
        <c:delete val="1"/>
        <c:axPos val="b"/>
        <c:numFmt formatCode="ge" sourceLinked="1"/>
        <c:majorTickMark val="none"/>
        <c:minorTickMark val="none"/>
        <c:tickLblPos val="none"/>
        <c:crossAx val="168902656"/>
        <c:crosses val="autoZero"/>
        <c:auto val="1"/>
        <c:lblOffset val="100"/>
        <c:baseTimeUnit val="years"/>
      </c:dateAx>
      <c:valAx>
        <c:axId val="16890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8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63.14</c:v>
                </c:pt>
                <c:pt idx="1">
                  <c:v>58.3</c:v>
                </c:pt>
                <c:pt idx="2">
                  <c:v>54.3</c:v>
                </c:pt>
                <c:pt idx="3">
                  <c:v>50.63</c:v>
                </c:pt>
                <c:pt idx="4">
                  <c:v>47.63</c:v>
                </c:pt>
              </c:numCache>
            </c:numRef>
          </c:val>
        </c:ser>
        <c:dLbls>
          <c:showLegendKey val="0"/>
          <c:showVal val="0"/>
          <c:showCatName val="0"/>
          <c:showSerName val="0"/>
          <c:showPercent val="0"/>
          <c:showBubbleSize val="0"/>
        </c:dLbls>
        <c:gapWidth val="150"/>
        <c:axId val="168924672"/>
        <c:axId val="1689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168924672"/>
        <c:axId val="168926592"/>
      </c:lineChart>
      <c:dateAx>
        <c:axId val="168924672"/>
        <c:scaling>
          <c:orientation val="minMax"/>
        </c:scaling>
        <c:delete val="1"/>
        <c:axPos val="b"/>
        <c:numFmt formatCode="ge" sourceLinked="1"/>
        <c:majorTickMark val="none"/>
        <c:minorTickMark val="none"/>
        <c:tickLblPos val="none"/>
        <c:crossAx val="168926592"/>
        <c:crosses val="autoZero"/>
        <c:auto val="1"/>
        <c:lblOffset val="100"/>
        <c:baseTimeUnit val="years"/>
      </c:dateAx>
      <c:valAx>
        <c:axId val="168926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9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94.36</c:v>
                </c:pt>
                <c:pt idx="1">
                  <c:v>95.21</c:v>
                </c:pt>
                <c:pt idx="2">
                  <c:v>93.92</c:v>
                </c:pt>
                <c:pt idx="3">
                  <c:v>92.12</c:v>
                </c:pt>
                <c:pt idx="4">
                  <c:v>110.05</c:v>
                </c:pt>
              </c:numCache>
            </c:numRef>
          </c:val>
        </c:ser>
        <c:dLbls>
          <c:showLegendKey val="0"/>
          <c:showVal val="0"/>
          <c:showCatName val="0"/>
          <c:showSerName val="0"/>
          <c:showPercent val="0"/>
          <c:showBubbleSize val="0"/>
        </c:dLbls>
        <c:gapWidth val="150"/>
        <c:axId val="168993920"/>
        <c:axId val="1689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168993920"/>
        <c:axId val="168995840"/>
      </c:lineChart>
      <c:dateAx>
        <c:axId val="168993920"/>
        <c:scaling>
          <c:orientation val="minMax"/>
        </c:scaling>
        <c:delete val="1"/>
        <c:axPos val="b"/>
        <c:numFmt formatCode="ge" sourceLinked="1"/>
        <c:majorTickMark val="none"/>
        <c:minorTickMark val="none"/>
        <c:tickLblPos val="none"/>
        <c:crossAx val="168995840"/>
        <c:crosses val="autoZero"/>
        <c:auto val="1"/>
        <c:lblOffset val="100"/>
        <c:baseTimeUnit val="years"/>
      </c:dateAx>
      <c:valAx>
        <c:axId val="1689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152.35</c:v>
                </c:pt>
                <c:pt idx="1">
                  <c:v>150.52000000000001</c:v>
                </c:pt>
                <c:pt idx="2">
                  <c:v>152.72999999999999</c:v>
                </c:pt>
                <c:pt idx="3">
                  <c:v>155.24</c:v>
                </c:pt>
                <c:pt idx="4">
                  <c:v>129.57</c:v>
                </c:pt>
              </c:numCache>
            </c:numRef>
          </c:val>
        </c:ser>
        <c:dLbls>
          <c:showLegendKey val="0"/>
          <c:showVal val="0"/>
          <c:showCatName val="0"/>
          <c:showSerName val="0"/>
          <c:showPercent val="0"/>
          <c:showBubbleSize val="0"/>
        </c:dLbls>
        <c:gapWidth val="150"/>
        <c:axId val="169026304"/>
        <c:axId val="1690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169026304"/>
        <c:axId val="169028224"/>
      </c:lineChart>
      <c:dateAx>
        <c:axId val="169026304"/>
        <c:scaling>
          <c:orientation val="minMax"/>
        </c:scaling>
        <c:delete val="1"/>
        <c:axPos val="b"/>
        <c:numFmt formatCode="ge" sourceLinked="1"/>
        <c:majorTickMark val="none"/>
        <c:minorTickMark val="none"/>
        <c:tickLblPos val="none"/>
        <c:crossAx val="169028224"/>
        <c:crosses val="autoZero"/>
        <c:auto val="1"/>
        <c:lblOffset val="100"/>
        <c:baseTimeUnit val="years"/>
      </c:dateAx>
      <c:valAx>
        <c:axId val="1690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東海市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112694</v>
      </c>
      <c r="AJ8" s="56"/>
      <c r="AK8" s="56"/>
      <c r="AL8" s="56"/>
      <c r="AM8" s="56"/>
      <c r="AN8" s="56"/>
      <c r="AO8" s="56"/>
      <c r="AP8" s="57"/>
      <c r="AQ8" s="47">
        <f>データ!R6</f>
        <v>43.43</v>
      </c>
      <c r="AR8" s="47"/>
      <c r="AS8" s="47"/>
      <c r="AT8" s="47"/>
      <c r="AU8" s="47"/>
      <c r="AV8" s="47"/>
      <c r="AW8" s="47"/>
      <c r="AX8" s="47"/>
      <c r="AY8" s="47">
        <f>データ!S6</f>
        <v>2594.84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92.83</v>
      </c>
      <c r="K10" s="47"/>
      <c r="L10" s="47"/>
      <c r="M10" s="47"/>
      <c r="N10" s="47"/>
      <c r="O10" s="47"/>
      <c r="P10" s="47"/>
      <c r="Q10" s="47"/>
      <c r="R10" s="47">
        <f>データ!O6</f>
        <v>99.91</v>
      </c>
      <c r="S10" s="47"/>
      <c r="T10" s="47"/>
      <c r="U10" s="47"/>
      <c r="V10" s="47"/>
      <c r="W10" s="47"/>
      <c r="X10" s="47"/>
      <c r="Y10" s="47"/>
      <c r="Z10" s="78">
        <f>データ!P6</f>
        <v>2260</v>
      </c>
      <c r="AA10" s="78"/>
      <c r="AB10" s="78"/>
      <c r="AC10" s="78"/>
      <c r="AD10" s="78"/>
      <c r="AE10" s="78"/>
      <c r="AF10" s="78"/>
      <c r="AG10" s="78"/>
      <c r="AH10" s="2"/>
      <c r="AI10" s="78">
        <f>データ!T6</f>
        <v>112581</v>
      </c>
      <c r="AJ10" s="78"/>
      <c r="AK10" s="78"/>
      <c r="AL10" s="78"/>
      <c r="AM10" s="78"/>
      <c r="AN10" s="78"/>
      <c r="AO10" s="78"/>
      <c r="AP10" s="78"/>
      <c r="AQ10" s="47">
        <f>データ!U6</f>
        <v>43.43</v>
      </c>
      <c r="AR10" s="47"/>
      <c r="AS10" s="47"/>
      <c r="AT10" s="47"/>
      <c r="AU10" s="47"/>
      <c r="AV10" s="47"/>
      <c r="AW10" s="47"/>
      <c r="AX10" s="47"/>
      <c r="AY10" s="47">
        <f>データ!V6</f>
        <v>2592.2399999999998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232220</v>
      </c>
      <c r="D6" s="31">
        <f t="shared" si="3"/>
        <v>46</v>
      </c>
      <c r="E6" s="31">
        <f t="shared" si="3"/>
        <v>1</v>
      </c>
      <c r="F6" s="31">
        <f t="shared" si="3"/>
        <v>0</v>
      </c>
      <c r="G6" s="31">
        <f t="shared" si="3"/>
        <v>1</v>
      </c>
      <c r="H6" s="31" t="str">
        <f t="shared" si="3"/>
        <v>愛知県　東海市</v>
      </c>
      <c r="I6" s="31" t="str">
        <f t="shared" si="3"/>
        <v>法適用</v>
      </c>
      <c r="J6" s="31" t="str">
        <f t="shared" si="3"/>
        <v>水道事業</v>
      </c>
      <c r="K6" s="31" t="str">
        <f t="shared" si="3"/>
        <v>末端給水事業</v>
      </c>
      <c r="L6" s="31" t="str">
        <f t="shared" si="3"/>
        <v>A3</v>
      </c>
      <c r="M6" s="32" t="str">
        <f t="shared" si="3"/>
        <v>-</v>
      </c>
      <c r="N6" s="32">
        <f t="shared" si="3"/>
        <v>92.83</v>
      </c>
      <c r="O6" s="32">
        <f t="shared" si="3"/>
        <v>99.91</v>
      </c>
      <c r="P6" s="32">
        <f t="shared" si="3"/>
        <v>2260</v>
      </c>
      <c r="Q6" s="32">
        <f t="shared" si="3"/>
        <v>112694</v>
      </c>
      <c r="R6" s="32">
        <f t="shared" si="3"/>
        <v>43.43</v>
      </c>
      <c r="S6" s="32">
        <f t="shared" si="3"/>
        <v>2594.84</v>
      </c>
      <c r="T6" s="32">
        <f t="shared" si="3"/>
        <v>112581</v>
      </c>
      <c r="U6" s="32">
        <f t="shared" si="3"/>
        <v>43.43</v>
      </c>
      <c r="V6" s="32">
        <f t="shared" si="3"/>
        <v>2592.2399999999998</v>
      </c>
      <c r="W6" s="33">
        <f>IF(W7="",NA(),W7)</f>
        <v>99.73</v>
      </c>
      <c r="X6" s="33">
        <f t="shared" ref="X6:AF6" si="4">IF(X7="",NA(),X7)</f>
        <v>101.03</v>
      </c>
      <c r="Y6" s="33">
        <f t="shared" si="4"/>
        <v>98.73</v>
      </c>
      <c r="Z6" s="33">
        <f t="shared" si="4"/>
        <v>96.53</v>
      </c>
      <c r="AA6" s="33">
        <f t="shared" si="4"/>
        <v>113.02</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339.59</v>
      </c>
      <c r="AT6" s="33">
        <f t="shared" ref="AT6:BB6" si="6">IF(AT7="",NA(),AT7)</f>
        <v>287.22000000000003</v>
      </c>
      <c r="AU6" s="33">
        <f t="shared" si="6"/>
        <v>341.74</v>
      </c>
      <c r="AV6" s="33">
        <f t="shared" si="6"/>
        <v>256.99</v>
      </c>
      <c r="AW6" s="33">
        <f t="shared" si="6"/>
        <v>259.44</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63.14</v>
      </c>
      <c r="BE6" s="33">
        <f t="shared" ref="BE6:BM6" si="7">IF(BE7="",NA(),BE7)</f>
        <v>58.3</v>
      </c>
      <c r="BF6" s="33">
        <f t="shared" si="7"/>
        <v>54.3</v>
      </c>
      <c r="BG6" s="33">
        <f t="shared" si="7"/>
        <v>50.63</v>
      </c>
      <c r="BH6" s="33">
        <f t="shared" si="7"/>
        <v>47.63</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94.36</v>
      </c>
      <c r="BP6" s="33">
        <f t="shared" ref="BP6:BX6" si="8">IF(BP7="",NA(),BP7)</f>
        <v>95.21</v>
      </c>
      <c r="BQ6" s="33">
        <f t="shared" si="8"/>
        <v>93.92</v>
      </c>
      <c r="BR6" s="33">
        <f t="shared" si="8"/>
        <v>92.12</v>
      </c>
      <c r="BS6" s="33">
        <f t="shared" si="8"/>
        <v>110.05</v>
      </c>
      <c r="BT6" s="33">
        <f t="shared" si="8"/>
        <v>102.82</v>
      </c>
      <c r="BU6" s="33">
        <f t="shared" si="8"/>
        <v>100.16</v>
      </c>
      <c r="BV6" s="33">
        <f t="shared" si="8"/>
        <v>100.16</v>
      </c>
      <c r="BW6" s="33">
        <f t="shared" si="8"/>
        <v>100.07</v>
      </c>
      <c r="BX6" s="33">
        <f t="shared" si="8"/>
        <v>106.22</v>
      </c>
      <c r="BY6" s="32" t="str">
        <f>IF(BY7="","",IF(BY7="-","【-】","【"&amp;SUBSTITUTE(TEXT(BY7,"#,##0.00"),"-","△")&amp;"】"))</f>
        <v>【104.60】</v>
      </c>
      <c r="BZ6" s="33">
        <f>IF(BZ7="",NA(),BZ7)</f>
        <v>152.35</v>
      </c>
      <c r="CA6" s="33">
        <f t="shared" ref="CA6:CI6" si="9">IF(CA7="",NA(),CA7)</f>
        <v>150.52000000000001</v>
      </c>
      <c r="CB6" s="33">
        <f t="shared" si="9"/>
        <v>152.72999999999999</v>
      </c>
      <c r="CC6" s="33">
        <f t="shared" si="9"/>
        <v>155.24</v>
      </c>
      <c r="CD6" s="33">
        <f t="shared" si="9"/>
        <v>129.57</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59.55</v>
      </c>
      <c r="CL6" s="33">
        <f t="shared" ref="CL6:CT6" si="10">IF(CL7="",NA(),CL7)</f>
        <v>59.48</v>
      </c>
      <c r="CM6" s="33">
        <f t="shared" si="10"/>
        <v>60.39</v>
      </c>
      <c r="CN6" s="33">
        <f t="shared" si="10"/>
        <v>60.78</v>
      </c>
      <c r="CO6" s="33">
        <f t="shared" si="10"/>
        <v>60.1</v>
      </c>
      <c r="CP6" s="33">
        <f t="shared" si="10"/>
        <v>63.12</v>
      </c>
      <c r="CQ6" s="33">
        <f t="shared" si="10"/>
        <v>62.81</v>
      </c>
      <c r="CR6" s="33">
        <f t="shared" si="10"/>
        <v>62.5</v>
      </c>
      <c r="CS6" s="33">
        <f t="shared" si="10"/>
        <v>62.45</v>
      </c>
      <c r="CT6" s="33">
        <f t="shared" si="10"/>
        <v>62.12</v>
      </c>
      <c r="CU6" s="32" t="str">
        <f>IF(CU7="","",IF(CU7="-","【-】","【"&amp;SUBSTITUTE(TEXT(CU7,"#,##0.00"),"-","△")&amp;"】"))</f>
        <v>【59.80】</v>
      </c>
      <c r="CV6" s="33">
        <f>IF(CV7="",NA(),CV7)</f>
        <v>94.02</v>
      </c>
      <c r="CW6" s="33">
        <f t="shared" ref="CW6:DE6" si="11">IF(CW7="",NA(),CW7)</f>
        <v>93.78</v>
      </c>
      <c r="CX6" s="33">
        <f t="shared" si="11"/>
        <v>92.88</v>
      </c>
      <c r="CY6" s="33">
        <f t="shared" si="11"/>
        <v>92.5</v>
      </c>
      <c r="CZ6" s="33">
        <f t="shared" si="11"/>
        <v>92.63</v>
      </c>
      <c r="DA6" s="33">
        <f t="shared" si="11"/>
        <v>89.94</v>
      </c>
      <c r="DB6" s="33">
        <f t="shared" si="11"/>
        <v>89.45</v>
      </c>
      <c r="DC6" s="33">
        <f t="shared" si="11"/>
        <v>89.62</v>
      </c>
      <c r="DD6" s="33">
        <f t="shared" si="11"/>
        <v>89.76</v>
      </c>
      <c r="DE6" s="33">
        <f t="shared" si="11"/>
        <v>89.45</v>
      </c>
      <c r="DF6" s="32" t="str">
        <f>IF(DF7="","",IF(DF7="-","【-】","【"&amp;SUBSTITUTE(TEXT(DF7,"#,##0.00"),"-","△")&amp;"】"))</f>
        <v>【89.78】</v>
      </c>
      <c r="DG6" s="33">
        <f>IF(DG7="",NA(),DG7)</f>
        <v>35.79</v>
      </c>
      <c r="DH6" s="33">
        <f t="shared" ref="DH6:DP6" si="12">IF(DH7="",NA(),DH7)</f>
        <v>35.770000000000003</v>
      </c>
      <c r="DI6" s="33">
        <f t="shared" si="12"/>
        <v>36.659999999999997</v>
      </c>
      <c r="DJ6" s="33">
        <f t="shared" si="12"/>
        <v>37.380000000000003</v>
      </c>
      <c r="DK6" s="33">
        <f t="shared" si="12"/>
        <v>40.85</v>
      </c>
      <c r="DL6" s="33">
        <f t="shared" si="12"/>
        <v>38.29</v>
      </c>
      <c r="DM6" s="33">
        <f t="shared" si="12"/>
        <v>39.159999999999997</v>
      </c>
      <c r="DN6" s="33">
        <f t="shared" si="12"/>
        <v>40.21</v>
      </c>
      <c r="DO6" s="33">
        <f t="shared" si="12"/>
        <v>41.12</v>
      </c>
      <c r="DP6" s="33">
        <f t="shared" si="12"/>
        <v>44.91</v>
      </c>
      <c r="DQ6" s="32" t="str">
        <f>IF(DQ7="","",IF(DQ7="-","【-】","【"&amp;SUBSTITUTE(TEXT(DQ7,"#,##0.00"),"-","△")&amp;"】"))</f>
        <v>【46.31】</v>
      </c>
      <c r="DR6" s="32">
        <f>IF(DR7="",NA(),DR7)</f>
        <v>0</v>
      </c>
      <c r="DS6" s="33">
        <f t="shared" ref="DS6:EA6" si="13">IF(DS7="",NA(),DS7)</f>
        <v>4.16</v>
      </c>
      <c r="DT6" s="33">
        <f t="shared" si="13"/>
        <v>8.11</v>
      </c>
      <c r="DU6" s="33">
        <f t="shared" si="13"/>
        <v>8.0299999999999994</v>
      </c>
      <c r="DV6" s="33">
        <f t="shared" si="13"/>
        <v>6.93</v>
      </c>
      <c r="DW6" s="33">
        <f t="shared" si="13"/>
        <v>7.87</v>
      </c>
      <c r="DX6" s="33">
        <f t="shared" si="13"/>
        <v>9.14</v>
      </c>
      <c r="DY6" s="33">
        <f t="shared" si="13"/>
        <v>10.19</v>
      </c>
      <c r="DZ6" s="33">
        <f t="shared" si="13"/>
        <v>10.9</v>
      </c>
      <c r="EA6" s="33">
        <f t="shared" si="13"/>
        <v>12.03</v>
      </c>
      <c r="EB6" s="32" t="str">
        <f>IF(EB7="","",IF(EB7="-","【-】","【"&amp;SUBSTITUTE(TEXT(EB7,"#,##0.00"),"-","△")&amp;"】"))</f>
        <v>【12.42】</v>
      </c>
      <c r="EC6" s="33">
        <f>IF(EC7="",NA(),EC7)</f>
        <v>1.27</v>
      </c>
      <c r="ED6" s="33">
        <f t="shared" ref="ED6:EL6" si="14">IF(ED7="",NA(),ED7)</f>
        <v>0.98</v>
      </c>
      <c r="EE6" s="33">
        <f t="shared" si="14"/>
        <v>1.4</v>
      </c>
      <c r="EF6" s="33">
        <f t="shared" si="14"/>
        <v>1.06</v>
      </c>
      <c r="EG6" s="33">
        <f t="shared" si="14"/>
        <v>0.24</v>
      </c>
      <c r="EH6" s="33">
        <f t="shared" si="14"/>
        <v>0.9</v>
      </c>
      <c r="EI6" s="33">
        <f t="shared" si="14"/>
        <v>1.01</v>
      </c>
      <c r="EJ6" s="33">
        <f t="shared" si="14"/>
        <v>0.88</v>
      </c>
      <c r="EK6" s="33">
        <f t="shared" si="14"/>
        <v>0.85</v>
      </c>
      <c r="EL6" s="33">
        <f t="shared" si="14"/>
        <v>0.75</v>
      </c>
      <c r="EM6" s="32" t="str">
        <f>IF(EM7="","",IF(EM7="-","【-】","【"&amp;SUBSTITUTE(TEXT(EM7,"#,##0.00"),"-","△")&amp;"】"))</f>
        <v>【0.78】</v>
      </c>
    </row>
    <row r="7" spans="1:143" s="34" customFormat="1" x14ac:dyDescent="0.15">
      <c r="A7" s="26"/>
      <c r="B7" s="35">
        <v>2014</v>
      </c>
      <c r="C7" s="35">
        <v>232220</v>
      </c>
      <c r="D7" s="35">
        <v>46</v>
      </c>
      <c r="E7" s="35">
        <v>1</v>
      </c>
      <c r="F7" s="35">
        <v>0</v>
      </c>
      <c r="G7" s="35">
        <v>1</v>
      </c>
      <c r="H7" s="35" t="s">
        <v>93</v>
      </c>
      <c r="I7" s="35" t="s">
        <v>94</v>
      </c>
      <c r="J7" s="35" t="s">
        <v>95</v>
      </c>
      <c r="K7" s="35" t="s">
        <v>96</v>
      </c>
      <c r="L7" s="35" t="s">
        <v>97</v>
      </c>
      <c r="M7" s="36" t="s">
        <v>98</v>
      </c>
      <c r="N7" s="36">
        <v>92.83</v>
      </c>
      <c r="O7" s="36">
        <v>99.91</v>
      </c>
      <c r="P7" s="36">
        <v>2260</v>
      </c>
      <c r="Q7" s="36">
        <v>112694</v>
      </c>
      <c r="R7" s="36">
        <v>43.43</v>
      </c>
      <c r="S7" s="36">
        <v>2594.84</v>
      </c>
      <c r="T7" s="36">
        <v>112581</v>
      </c>
      <c r="U7" s="36">
        <v>43.43</v>
      </c>
      <c r="V7" s="36">
        <v>2592.2399999999998</v>
      </c>
      <c r="W7" s="36">
        <v>99.73</v>
      </c>
      <c r="X7" s="36">
        <v>101.03</v>
      </c>
      <c r="Y7" s="36">
        <v>98.73</v>
      </c>
      <c r="Z7" s="36">
        <v>96.53</v>
      </c>
      <c r="AA7" s="36">
        <v>113.02</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339.59</v>
      </c>
      <c r="AT7" s="36">
        <v>287.22000000000003</v>
      </c>
      <c r="AU7" s="36">
        <v>341.74</v>
      </c>
      <c r="AV7" s="36">
        <v>256.99</v>
      </c>
      <c r="AW7" s="36">
        <v>259.44</v>
      </c>
      <c r="AX7" s="36">
        <v>589.41999999999996</v>
      </c>
      <c r="AY7" s="36">
        <v>608.24</v>
      </c>
      <c r="AZ7" s="36">
        <v>633.30999999999995</v>
      </c>
      <c r="BA7" s="36">
        <v>648.09</v>
      </c>
      <c r="BB7" s="36">
        <v>344.19</v>
      </c>
      <c r="BC7" s="36">
        <v>264.16000000000003</v>
      </c>
      <c r="BD7" s="36">
        <v>63.14</v>
      </c>
      <c r="BE7" s="36">
        <v>58.3</v>
      </c>
      <c r="BF7" s="36">
        <v>54.3</v>
      </c>
      <c r="BG7" s="36">
        <v>50.63</v>
      </c>
      <c r="BH7" s="36">
        <v>47.63</v>
      </c>
      <c r="BI7" s="36">
        <v>260.54000000000002</v>
      </c>
      <c r="BJ7" s="36">
        <v>263.83999999999997</v>
      </c>
      <c r="BK7" s="36">
        <v>257.41000000000003</v>
      </c>
      <c r="BL7" s="36">
        <v>253.86</v>
      </c>
      <c r="BM7" s="36">
        <v>252.09</v>
      </c>
      <c r="BN7" s="36">
        <v>283.72000000000003</v>
      </c>
      <c r="BO7" s="36">
        <v>94.36</v>
      </c>
      <c r="BP7" s="36">
        <v>95.21</v>
      </c>
      <c r="BQ7" s="36">
        <v>93.92</v>
      </c>
      <c r="BR7" s="36">
        <v>92.12</v>
      </c>
      <c r="BS7" s="36">
        <v>110.05</v>
      </c>
      <c r="BT7" s="36">
        <v>102.82</v>
      </c>
      <c r="BU7" s="36">
        <v>100.16</v>
      </c>
      <c r="BV7" s="36">
        <v>100.16</v>
      </c>
      <c r="BW7" s="36">
        <v>100.07</v>
      </c>
      <c r="BX7" s="36">
        <v>106.22</v>
      </c>
      <c r="BY7" s="36">
        <v>104.6</v>
      </c>
      <c r="BZ7" s="36">
        <v>152.35</v>
      </c>
      <c r="CA7" s="36">
        <v>150.52000000000001</v>
      </c>
      <c r="CB7" s="36">
        <v>152.72999999999999</v>
      </c>
      <c r="CC7" s="36">
        <v>155.24</v>
      </c>
      <c r="CD7" s="36">
        <v>129.57</v>
      </c>
      <c r="CE7" s="36">
        <v>161.72999999999999</v>
      </c>
      <c r="CF7" s="36">
        <v>166.38</v>
      </c>
      <c r="CG7" s="36">
        <v>166.17</v>
      </c>
      <c r="CH7" s="36">
        <v>164.93</v>
      </c>
      <c r="CI7" s="36">
        <v>155.22999999999999</v>
      </c>
      <c r="CJ7" s="36">
        <v>164.21</v>
      </c>
      <c r="CK7" s="36">
        <v>59.55</v>
      </c>
      <c r="CL7" s="36">
        <v>59.48</v>
      </c>
      <c r="CM7" s="36">
        <v>60.39</v>
      </c>
      <c r="CN7" s="36">
        <v>60.78</v>
      </c>
      <c r="CO7" s="36">
        <v>60.1</v>
      </c>
      <c r="CP7" s="36">
        <v>63.12</v>
      </c>
      <c r="CQ7" s="36">
        <v>62.81</v>
      </c>
      <c r="CR7" s="36">
        <v>62.5</v>
      </c>
      <c r="CS7" s="36">
        <v>62.45</v>
      </c>
      <c r="CT7" s="36">
        <v>62.12</v>
      </c>
      <c r="CU7" s="36">
        <v>59.8</v>
      </c>
      <c r="CV7" s="36">
        <v>94.02</v>
      </c>
      <c r="CW7" s="36">
        <v>93.78</v>
      </c>
      <c r="CX7" s="36">
        <v>92.88</v>
      </c>
      <c r="CY7" s="36">
        <v>92.5</v>
      </c>
      <c r="CZ7" s="36">
        <v>92.63</v>
      </c>
      <c r="DA7" s="36">
        <v>89.94</v>
      </c>
      <c r="DB7" s="36">
        <v>89.45</v>
      </c>
      <c r="DC7" s="36">
        <v>89.62</v>
      </c>
      <c r="DD7" s="36">
        <v>89.76</v>
      </c>
      <c r="DE7" s="36">
        <v>89.45</v>
      </c>
      <c r="DF7" s="36">
        <v>89.78</v>
      </c>
      <c r="DG7" s="36">
        <v>35.79</v>
      </c>
      <c r="DH7" s="36">
        <v>35.770000000000003</v>
      </c>
      <c r="DI7" s="36">
        <v>36.659999999999997</v>
      </c>
      <c r="DJ7" s="36">
        <v>37.380000000000003</v>
      </c>
      <c r="DK7" s="36">
        <v>40.85</v>
      </c>
      <c r="DL7" s="36">
        <v>38.29</v>
      </c>
      <c r="DM7" s="36">
        <v>39.159999999999997</v>
      </c>
      <c r="DN7" s="36">
        <v>40.21</v>
      </c>
      <c r="DO7" s="36">
        <v>41.12</v>
      </c>
      <c r="DP7" s="36">
        <v>44.91</v>
      </c>
      <c r="DQ7" s="36">
        <v>46.31</v>
      </c>
      <c r="DR7" s="36">
        <v>0</v>
      </c>
      <c r="DS7" s="36">
        <v>4.16</v>
      </c>
      <c r="DT7" s="36">
        <v>8.11</v>
      </c>
      <c r="DU7" s="36">
        <v>8.0299999999999994</v>
      </c>
      <c r="DV7" s="36">
        <v>6.93</v>
      </c>
      <c r="DW7" s="36">
        <v>7.87</v>
      </c>
      <c r="DX7" s="36">
        <v>9.14</v>
      </c>
      <c r="DY7" s="36">
        <v>10.19</v>
      </c>
      <c r="DZ7" s="36">
        <v>10.9</v>
      </c>
      <c r="EA7" s="36">
        <v>12.03</v>
      </c>
      <c r="EB7" s="36">
        <v>12.42</v>
      </c>
      <c r="EC7" s="36">
        <v>1.27</v>
      </c>
      <c r="ED7" s="36">
        <v>0.98</v>
      </c>
      <c r="EE7" s="36">
        <v>1.4</v>
      </c>
      <c r="EF7" s="36">
        <v>1.06</v>
      </c>
      <c r="EG7" s="36">
        <v>0.24</v>
      </c>
      <c r="EH7" s="36">
        <v>0.9</v>
      </c>
      <c r="EI7" s="36">
        <v>1.01</v>
      </c>
      <c r="EJ7" s="36">
        <v>0.88</v>
      </c>
      <c r="EK7" s="36">
        <v>0.85</v>
      </c>
      <c r="EL7" s="36">
        <v>0.75</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2016-02-24T02:40:13Z</cp:lastPrinted>
  <dcterms:created xsi:type="dcterms:W3CDTF">2016-02-03T07:22:32Z</dcterms:created>
  <dcterms:modified xsi:type="dcterms:W3CDTF">2016-02-24T02:41:37Z</dcterms:modified>
</cp:coreProperties>
</file>