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13665" yWindow="-15" windowWidth="6840" windowHeight="2670"/>
  </bookViews>
  <sheets>
    <sheet name="法非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AQ10" i="4" s="1"/>
  <c r="T6" i="5"/>
  <c r="S6" i="5"/>
  <c r="AY8" i="4" s="1"/>
  <c r="R6" i="5"/>
  <c r="AQ8" i="4" s="1"/>
  <c r="Q6" i="5"/>
  <c r="AI8" i="4" s="1"/>
  <c r="P6" i="5"/>
  <c r="O6" i="5"/>
  <c r="N6" i="5"/>
  <c r="M6" i="5"/>
  <c r="L6" i="5"/>
  <c r="K6" i="5"/>
  <c r="R8" i="4" s="1"/>
  <c r="J6" i="5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I10" i="4"/>
  <c r="Z10" i="4"/>
  <c r="R10" i="4"/>
  <c r="J10" i="4"/>
  <c r="B10" i="4"/>
  <c r="Z8" i="4"/>
  <c r="J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<sst xmlns="http://schemas.openxmlformats.org/spreadsheetml/2006/main" count="218" uniqueCount="108">
  <si>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</si>
  <si>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</si>
  <si>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</si>
  <si>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</si>
  <si>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</si>
  <si>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</si>
  <si>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</si>
  <si>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</si>
  <si>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</si>
  <si>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</si>
  <si>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</si>
  <si>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</si>
  <si>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</si>
  <si>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</si>
  <si>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</si>
  <si>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</si>
  <si>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</si>
  <si>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</si>
  <si>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</si>
  <si>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</si>
  <si>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</si>
  <si>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</si>
  <si>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</si>
  <si>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</si>
  <si>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</si>
  <si>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</si>
  <si>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</si>
  <si>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</si>
  <si>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</si>
  <si>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</si>
  <si>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</si>
  <si>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</si>
  <si>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</si>
  <si>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</si>
  <si>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</si>
  <si>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</si>
  <si>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</si>
  <si>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</si>
  <si>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</si>
  <si>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</si>
  <si>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</si>
  <si>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</si>
  <si>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</si>
  <si>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</si>
  <si>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</si>
  <si>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</si>
  <si>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</si>
  <si>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</si>
  <si>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</si>
  <si>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</si>
  <si>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</si>
  <si>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</si>
  <si>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</si>
  <si>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</si>
  <si>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</si>
  <si>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</si>
  <si>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</si>
  <si>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</si>
  <si>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</si>
  <si>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</si>
  <si>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</si>
  <si>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</si>
  <si>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</si>
  <si>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</si>
  <si>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</si>
  <si>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</si>
  <si>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</si>
  <si>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</si>
  <si>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</si>
  <si>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</si>
  <si>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</si>
  <si>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</si>
  <si>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</si>
  <si>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</si>
  <si>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</si>
  <si>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</si>
  <si>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</si>
  <si>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</si>
  <si>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</si>
  <si>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</si>
  <si>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</si>
  <si>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</si>
  <si>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</si>
  <si>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</si>
  <si>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</si>
  <si>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</si>
  <si>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</si>
  <si>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</si>
  <si>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</si>
  <si>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</si>
  <si>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</si>
  <si>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</si>
  <si>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</si>
  <si>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愛知県　新城市</t>
  </si>
  <si>
    <t>法非適用</t>
  </si>
  <si>
    <t>水道事業</t>
  </si>
  <si>
    <t>簡易水道事業</t>
  </si>
  <si>
    <t>D1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</si>
  <si>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</si>
  <si>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</si>
  <si>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</si>
  <si>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</si>
  <si>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</si>
  <si>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</si>
  <si>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</si>
  <si>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H29年度に水道事業との経営統合することとなっており、統合前において老朽施設、老朽管の更新を行っている。</t>
    <rPh sb="3" eb="5">
      <t>ネンド</t>
    </rPh>
    <rPh sb="6" eb="8">
      <t>スイドウ</t>
    </rPh>
    <rPh sb="8" eb="10">
      <t>ジギョウ</t>
    </rPh>
    <rPh sb="12" eb="14">
      <t>ケイエイ</t>
    </rPh>
    <rPh sb="14" eb="16">
      <t>トウゴウ</t>
    </rPh>
    <rPh sb="27" eb="29">
      <t>トウゴウ</t>
    </rPh>
    <rPh sb="29" eb="30">
      <t>マエ</t>
    </rPh>
    <rPh sb="34" eb="36">
      <t>ロウキュウ</t>
    </rPh>
    <rPh sb="36" eb="38">
      <t>シセツ</t>
    </rPh>
    <rPh sb="39" eb="41">
      <t>ロウキュウ</t>
    </rPh>
    <rPh sb="41" eb="42">
      <t>カン</t>
    </rPh>
    <rPh sb="43" eb="45">
      <t>コウシン</t>
    </rPh>
    <rPh sb="46" eb="47">
      <t>オコナ</t>
    </rPh>
    <phoneticPr fontId="4"/>
  </si>
  <si>
    <t>人口減少等の理由により、給水収益が減少しており厳しい経営状況となっている。
また、施設の効率性については施設数が多く、点在している状況の中、施設効率を上げるための施設統合が課題となっている。</t>
    <rPh sb="0" eb="2">
      <t>ジンコウ</t>
    </rPh>
    <rPh sb="2" eb="4">
      <t>ゲンショウ</t>
    </rPh>
    <rPh sb="4" eb="5">
      <t>トウ</t>
    </rPh>
    <rPh sb="6" eb="8">
      <t>リユウ</t>
    </rPh>
    <rPh sb="12" eb="14">
      <t>キュウスイ</t>
    </rPh>
    <rPh sb="14" eb="16">
      <t>シュウエキ</t>
    </rPh>
    <rPh sb="17" eb="19">
      <t>ゲンショウ</t>
    </rPh>
    <rPh sb="23" eb="24">
      <t>キビ</t>
    </rPh>
    <rPh sb="26" eb="28">
      <t>ケイエイ</t>
    </rPh>
    <rPh sb="28" eb="30">
      <t>ジョウキョウ</t>
    </rPh>
    <rPh sb="41" eb="43">
      <t>シセツ</t>
    </rPh>
    <rPh sb="44" eb="47">
      <t>コウリツセイ</t>
    </rPh>
    <rPh sb="52" eb="54">
      <t>シセツ</t>
    </rPh>
    <rPh sb="54" eb="55">
      <t>スウ</t>
    </rPh>
    <rPh sb="56" eb="57">
      <t>オオ</t>
    </rPh>
    <rPh sb="59" eb="61">
      <t>テンザイ</t>
    </rPh>
    <rPh sb="65" eb="67">
      <t>ジョウキョウ</t>
    </rPh>
    <rPh sb="68" eb="69">
      <t>ナカ</t>
    </rPh>
    <rPh sb="70" eb="72">
      <t>シセツ</t>
    </rPh>
    <rPh sb="72" eb="74">
      <t>コウリツ</t>
    </rPh>
    <rPh sb="75" eb="76">
      <t>ア</t>
    </rPh>
    <rPh sb="81" eb="83">
      <t>シセツ</t>
    </rPh>
    <rPh sb="83" eb="85">
      <t>トウゴウ</t>
    </rPh>
    <rPh sb="86" eb="88">
      <t>カダイ</t>
    </rPh>
    <phoneticPr fontId="4"/>
  </si>
  <si>
    <t>今後、老朽化した施設の更新費用が年々増加することが見込まれる中、給水収益の増加は見込めない状況であることから、より一層コスト削減のなどの経営努力に努めるとともに、水道料金、施設効率の見直しを検討し適正な収支状況を目指す。</t>
    <rPh sb="0" eb="2">
      <t>コンゴ</t>
    </rPh>
    <rPh sb="3" eb="6">
      <t>ロウキュウカ</t>
    </rPh>
    <rPh sb="8" eb="10">
      <t>シセツ</t>
    </rPh>
    <rPh sb="11" eb="13">
      <t>コウシン</t>
    </rPh>
    <rPh sb="13" eb="15">
      <t>ヒヨウ</t>
    </rPh>
    <rPh sb="16" eb="18">
      <t>ネンネン</t>
    </rPh>
    <rPh sb="18" eb="20">
      <t>ゾウカ</t>
    </rPh>
    <rPh sb="25" eb="27">
      <t>ミコ</t>
    </rPh>
    <rPh sb="30" eb="31">
      <t>ナカ</t>
    </rPh>
    <rPh sb="32" eb="34">
      <t>キュウスイ</t>
    </rPh>
    <rPh sb="34" eb="36">
      <t>シュウエキ</t>
    </rPh>
    <rPh sb="37" eb="39">
      <t>ゾウカ</t>
    </rPh>
    <rPh sb="40" eb="42">
      <t>ミコ</t>
    </rPh>
    <rPh sb="45" eb="47">
      <t>ジョウキョウ</t>
    </rPh>
    <rPh sb="57" eb="59">
      <t>イッソウ</t>
    </rPh>
    <rPh sb="62" eb="64">
      <t>サクゲン</t>
    </rPh>
    <rPh sb="68" eb="70">
      <t>ケイエイ</t>
    </rPh>
    <rPh sb="70" eb="72">
      <t>ドリョク</t>
    </rPh>
    <rPh sb="73" eb="74">
      <t>ツト</t>
    </rPh>
    <rPh sb="81" eb="83">
      <t>スイドウ</t>
    </rPh>
    <rPh sb="83" eb="85">
      <t>リョウキン</t>
    </rPh>
    <rPh sb="86" eb="88">
      <t>シセツ</t>
    </rPh>
    <rPh sb="88" eb="90">
      <t>コウリツ</t>
    </rPh>
    <rPh sb="91" eb="93">
      <t>ミナオ</t>
    </rPh>
    <rPh sb="95" eb="97">
      <t>ケントウ</t>
    </rPh>
    <rPh sb="98" eb="100">
      <t>テキセイ</t>
    </rPh>
    <rPh sb="101" eb="103">
      <t>シュウシ</t>
    </rPh>
    <rPh sb="103" eb="105">
      <t>ジョウキョウ</t>
    </rPh>
    <rPh sb="106" eb="108">
      <t>メザ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</si>
</sst>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1.83</c:v>
                </c:pt>
                <c:pt idx="1">
                  <c:v>1.5</c:v>
                </c:pt>
                <c:pt idx="2">
                  <c:v>3.05</c:v>
                </c:pt>
                <c:pt idx="3">
                  <c:v>4.41</c:v>
                </c:pt>
                <c:pt idx="4">
                  <c:v>2.09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055936"/>
        <c:axId val="150070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0.83</c:v>
                </c:pt>
                <c:pt idx="1">
                  <c:v>0.62</c:v>
                </c:pt>
                <c:pt idx="2">
                  <c:v>0.59</c:v>
                </c:pt>
                <c:pt idx="3">
                  <c:v>0.64</c:v>
                </c:pt>
                <c:pt idx="4">
                  <c:v>0.55000000000000004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055936"/>
        <c:axId val="150070400"/>
      </c:lineChart>
      <c:dateAx>
        <c:axId val="150055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070400"/>
        <c:crosses val="autoZero"/>
        <c:auto val="1"/>
        <c:lblOffset val="100"/>
        <c:baseTimeUnit val="years"/>
      </c:dateAx>
      <c:valAx>
        <c:axId val="150070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055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62.22</c:v>
                </c:pt>
                <c:pt idx="1">
                  <c:v>60.95</c:v>
                </c:pt>
                <c:pt idx="2">
                  <c:v>56.72</c:v>
                </c:pt>
                <c:pt idx="3">
                  <c:v>55.05</c:v>
                </c:pt>
                <c:pt idx="4">
                  <c:v>53.74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748544"/>
        <c:axId val="150771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63.04</c:v>
                </c:pt>
                <c:pt idx="1">
                  <c:v>64.3</c:v>
                </c:pt>
                <c:pt idx="2">
                  <c:v>63.99</c:v>
                </c:pt>
                <c:pt idx="3">
                  <c:v>62.01</c:v>
                </c:pt>
                <c:pt idx="4">
                  <c:v>60.68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748544"/>
        <c:axId val="150771200"/>
      </c:lineChart>
      <c:dateAx>
        <c:axId val="150748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771200"/>
        <c:crosses val="autoZero"/>
        <c:auto val="1"/>
        <c:lblOffset val="100"/>
        <c:baseTimeUnit val="years"/>
      </c:dateAx>
      <c:valAx>
        <c:axId val="150771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748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65.040000000000006</c:v>
                </c:pt>
                <c:pt idx="1">
                  <c:v>65.78</c:v>
                </c:pt>
                <c:pt idx="2">
                  <c:v>69.73</c:v>
                </c:pt>
                <c:pt idx="3">
                  <c:v>69.819999999999993</c:v>
                </c:pt>
                <c:pt idx="4">
                  <c:v>69.27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05504"/>
        <c:axId val="150811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78.06</c:v>
                </c:pt>
                <c:pt idx="1">
                  <c:v>76.38</c:v>
                </c:pt>
                <c:pt idx="2">
                  <c:v>76.260000000000005</c:v>
                </c:pt>
                <c:pt idx="3">
                  <c:v>75.8</c:v>
                </c:pt>
                <c:pt idx="4">
                  <c:v>75.760000000000005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805504"/>
        <c:axId val="150811776"/>
      </c:lineChart>
      <c:dateAx>
        <c:axId val="150805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811776"/>
        <c:crosses val="autoZero"/>
        <c:auto val="1"/>
        <c:lblOffset val="100"/>
        <c:baseTimeUnit val="years"/>
      </c:dateAx>
      <c:valAx>
        <c:axId val="150811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805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73.05</c:v>
                </c:pt>
                <c:pt idx="1">
                  <c:v>75.83</c:v>
                </c:pt>
                <c:pt idx="2">
                  <c:v>73.13</c:v>
                </c:pt>
                <c:pt idx="3">
                  <c:v>74.06</c:v>
                </c:pt>
                <c:pt idx="4">
                  <c:v>69.78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309504"/>
        <c:axId val="150332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78.3</c:v>
                </c:pt>
                <c:pt idx="1">
                  <c:v>76.64</c:v>
                </c:pt>
                <c:pt idx="2">
                  <c:v>75.91</c:v>
                </c:pt>
                <c:pt idx="3">
                  <c:v>77.19</c:v>
                </c:pt>
                <c:pt idx="4">
                  <c:v>77.48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309504"/>
        <c:axId val="150332160"/>
      </c:lineChart>
      <c:dateAx>
        <c:axId val="150309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332160"/>
        <c:crosses val="autoZero"/>
        <c:auto val="1"/>
        <c:lblOffset val="100"/>
        <c:baseTimeUnit val="years"/>
      </c:dateAx>
      <c:valAx>
        <c:axId val="150332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309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100224"/>
        <c:axId val="150102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100224"/>
        <c:axId val="150102400"/>
      </c:lineChart>
      <c:dateAx>
        <c:axId val="150100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102400"/>
        <c:crosses val="autoZero"/>
        <c:auto val="1"/>
        <c:lblOffset val="100"/>
        <c:baseTimeUnit val="years"/>
      </c:dateAx>
      <c:valAx>
        <c:axId val="150102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100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210432"/>
        <c:axId val="150216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210432"/>
        <c:axId val="150216704"/>
      </c:lineChart>
      <c:dateAx>
        <c:axId val="150210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216704"/>
        <c:crosses val="autoZero"/>
        <c:auto val="1"/>
        <c:lblOffset val="100"/>
        <c:baseTimeUnit val="years"/>
      </c:dateAx>
      <c:valAx>
        <c:axId val="150216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210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246912"/>
        <c:axId val="150248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246912"/>
        <c:axId val="150248832"/>
      </c:lineChart>
      <c:dateAx>
        <c:axId val="150246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248832"/>
        <c:crosses val="autoZero"/>
        <c:auto val="1"/>
        <c:lblOffset val="100"/>
        <c:baseTimeUnit val="years"/>
      </c:dateAx>
      <c:valAx>
        <c:axId val="150248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246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73216"/>
        <c:axId val="150875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873216"/>
        <c:axId val="150875136"/>
      </c:lineChart>
      <c:dateAx>
        <c:axId val="150873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875136"/>
        <c:crosses val="autoZero"/>
        <c:auto val="1"/>
        <c:lblOffset val="100"/>
        <c:baseTimeUnit val="years"/>
      </c:dateAx>
      <c:valAx>
        <c:axId val="150875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873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1234.1099999999999</c:v>
                </c:pt>
                <c:pt idx="1">
                  <c:v>1269.45</c:v>
                </c:pt>
                <c:pt idx="2">
                  <c:v>1308.76</c:v>
                </c:pt>
                <c:pt idx="3">
                  <c:v>1376.07</c:v>
                </c:pt>
                <c:pt idx="4">
                  <c:v>1468.71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97408"/>
        <c:axId val="150899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1358.75</c:v>
                </c:pt>
                <c:pt idx="1">
                  <c:v>1355.28</c:v>
                </c:pt>
                <c:pt idx="2">
                  <c:v>1321.78</c:v>
                </c:pt>
                <c:pt idx="3">
                  <c:v>1326.51</c:v>
                </c:pt>
                <c:pt idx="4">
                  <c:v>1285.3599999999999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897408"/>
        <c:axId val="150899328"/>
      </c:lineChart>
      <c:dateAx>
        <c:axId val="150897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899328"/>
        <c:crosses val="autoZero"/>
        <c:auto val="1"/>
        <c:lblOffset val="100"/>
        <c:baseTimeUnit val="years"/>
      </c:dateAx>
      <c:valAx>
        <c:axId val="150899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897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61.98</c:v>
                </c:pt>
                <c:pt idx="1">
                  <c:v>61.65</c:v>
                </c:pt>
                <c:pt idx="2">
                  <c:v>54.98</c:v>
                </c:pt>
                <c:pt idx="3">
                  <c:v>55.68</c:v>
                </c:pt>
                <c:pt idx="4">
                  <c:v>53.84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638976"/>
        <c:axId val="150640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57.18</c:v>
                </c:pt>
                <c:pt idx="1">
                  <c:v>54.56</c:v>
                </c:pt>
                <c:pt idx="2">
                  <c:v>54.57</c:v>
                </c:pt>
                <c:pt idx="3">
                  <c:v>54.4</c:v>
                </c:pt>
                <c:pt idx="4">
                  <c:v>54.45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638976"/>
        <c:axId val="150640896"/>
      </c:lineChart>
      <c:dateAx>
        <c:axId val="150638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640896"/>
        <c:crosses val="autoZero"/>
        <c:auto val="1"/>
        <c:lblOffset val="100"/>
        <c:baseTimeUnit val="years"/>
      </c:dateAx>
      <c:valAx>
        <c:axId val="150640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638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341.21</c:v>
                </c:pt>
                <c:pt idx="1">
                  <c:v>340.33</c:v>
                </c:pt>
                <c:pt idx="2">
                  <c:v>383.13</c:v>
                </c:pt>
                <c:pt idx="3">
                  <c:v>382.1</c:v>
                </c:pt>
                <c:pt idx="4">
                  <c:v>406.27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663168"/>
        <c:axId val="150665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295.62</c:v>
                </c:pt>
                <c:pt idx="1">
                  <c:v>314.44</c:v>
                </c:pt>
                <c:pt idx="2">
                  <c:v>318.02999999999997</c:v>
                </c:pt>
                <c:pt idx="3">
                  <c:v>325.14</c:v>
                </c:pt>
                <c:pt idx="4">
                  <c:v>332.75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663168"/>
        <c:axId val="150665088"/>
      </c:lineChart>
      <c:dateAx>
        <c:axId val="150663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665088"/>
        <c:crosses val="autoZero"/>
        <c:auto val="1"/>
        <c:lblOffset val="100"/>
        <c:baseTimeUnit val="years"/>
      </c:dateAx>
      <c:valAx>
        <c:axId val="150665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663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【1,239.32】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【476.46】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【36.33】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7" t="str">
        <f>データ!H6</f>
        <v>愛知県　新城市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8" t="s">
        <v>1</v>
      </c>
      <c r="C7" s="79"/>
      <c r="D7" s="79"/>
      <c r="E7" s="79"/>
      <c r="F7" s="79"/>
      <c r="G7" s="79"/>
      <c r="H7" s="79"/>
      <c r="I7" s="80"/>
      <c r="J7" s="78" t="s">
        <v>2</v>
      </c>
      <c r="K7" s="79"/>
      <c r="L7" s="79"/>
      <c r="M7" s="79"/>
      <c r="N7" s="79"/>
      <c r="O7" s="79"/>
      <c r="P7" s="79"/>
      <c r="Q7" s="80"/>
      <c r="R7" s="78" t="s">
        <v>3</v>
      </c>
      <c r="S7" s="79"/>
      <c r="T7" s="79"/>
      <c r="U7" s="79"/>
      <c r="V7" s="79"/>
      <c r="W7" s="79"/>
      <c r="X7" s="79"/>
      <c r="Y7" s="80"/>
      <c r="Z7" s="78" t="s">
        <v>4</v>
      </c>
      <c r="AA7" s="79"/>
      <c r="AB7" s="79"/>
      <c r="AC7" s="79"/>
      <c r="AD7" s="79"/>
      <c r="AE7" s="79"/>
      <c r="AF7" s="79"/>
      <c r="AG7" s="80"/>
      <c r="AH7" s="3"/>
      <c r="AI7" s="78" t="s">
        <v>5</v>
      </c>
      <c r="AJ7" s="79"/>
      <c r="AK7" s="79"/>
      <c r="AL7" s="79"/>
      <c r="AM7" s="79"/>
      <c r="AN7" s="79"/>
      <c r="AO7" s="79"/>
      <c r="AP7" s="80"/>
      <c r="AQ7" s="67" t="s">
        <v>6</v>
      </c>
      <c r="AR7" s="67"/>
      <c r="AS7" s="67"/>
      <c r="AT7" s="67"/>
      <c r="AU7" s="67"/>
      <c r="AV7" s="67"/>
      <c r="AW7" s="67"/>
      <c r="AX7" s="67"/>
      <c r="AY7" s="67" t="s">
        <v>7</v>
      </c>
      <c r="AZ7" s="67"/>
      <c r="BA7" s="67"/>
      <c r="BB7" s="67"/>
      <c r="BC7" s="67"/>
      <c r="BD7" s="67"/>
      <c r="BE7" s="67"/>
      <c r="BF7" s="67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1"/>
      <c r="D8" s="71"/>
      <c r="E8" s="71"/>
      <c r="F8" s="71"/>
      <c r="G8" s="71"/>
      <c r="H8" s="71"/>
      <c r="I8" s="72"/>
      <c r="J8" s="70" t="str">
        <f>データ!J6</f>
        <v>水道事業</v>
      </c>
      <c r="K8" s="71"/>
      <c r="L8" s="71"/>
      <c r="M8" s="71"/>
      <c r="N8" s="71"/>
      <c r="O8" s="71"/>
      <c r="P8" s="71"/>
      <c r="Q8" s="72"/>
      <c r="R8" s="70" t="str">
        <f>データ!K6</f>
        <v>簡易水道事業</v>
      </c>
      <c r="S8" s="71"/>
      <c r="T8" s="71"/>
      <c r="U8" s="71"/>
      <c r="V8" s="71"/>
      <c r="W8" s="71"/>
      <c r="X8" s="71"/>
      <c r="Y8" s="72"/>
      <c r="Z8" s="70" t="str">
        <f>データ!L6</f>
        <v>D1</v>
      </c>
      <c r="AA8" s="71"/>
      <c r="AB8" s="71"/>
      <c r="AC8" s="71"/>
      <c r="AD8" s="71"/>
      <c r="AE8" s="71"/>
      <c r="AF8" s="71"/>
      <c r="AG8" s="72"/>
      <c r="AH8" s="3"/>
      <c r="AI8" s="73">
        <f>データ!Q6</f>
        <v>49112</v>
      </c>
      <c r="AJ8" s="74"/>
      <c r="AK8" s="74"/>
      <c r="AL8" s="74"/>
      <c r="AM8" s="74"/>
      <c r="AN8" s="74"/>
      <c r="AO8" s="74"/>
      <c r="AP8" s="75"/>
      <c r="AQ8" s="56">
        <f>データ!R6</f>
        <v>499.23</v>
      </c>
      <c r="AR8" s="56"/>
      <c r="AS8" s="56"/>
      <c r="AT8" s="56"/>
      <c r="AU8" s="56"/>
      <c r="AV8" s="56"/>
      <c r="AW8" s="56"/>
      <c r="AX8" s="56"/>
      <c r="AY8" s="56">
        <f>データ!S6</f>
        <v>98.38</v>
      </c>
      <c r="AZ8" s="56"/>
      <c r="BA8" s="56"/>
      <c r="BB8" s="56"/>
      <c r="BC8" s="56"/>
      <c r="BD8" s="56"/>
      <c r="BE8" s="56"/>
      <c r="BF8" s="56"/>
      <c r="BG8" s="3"/>
      <c r="BH8" s="3"/>
      <c r="BI8" s="3"/>
      <c r="BJ8" s="3"/>
      <c r="BK8" s="3"/>
      <c r="BL8" s="65" t="s">
        <v>9</v>
      </c>
      <c r="BM8" s="66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7" t="s">
        <v>11</v>
      </c>
      <c r="C9" s="67"/>
      <c r="D9" s="67"/>
      <c r="E9" s="67"/>
      <c r="F9" s="67"/>
      <c r="G9" s="67"/>
      <c r="H9" s="67"/>
      <c r="I9" s="67"/>
      <c r="J9" s="67" t="s">
        <v>12</v>
      </c>
      <c r="K9" s="67"/>
      <c r="L9" s="67"/>
      <c r="M9" s="67"/>
      <c r="N9" s="67"/>
      <c r="O9" s="67"/>
      <c r="P9" s="67"/>
      <c r="Q9" s="67"/>
      <c r="R9" s="67" t="s">
        <v>13</v>
      </c>
      <c r="S9" s="67"/>
      <c r="T9" s="67"/>
      <c r="U9" s="67"/>
      <c r="V9" s="67"/>
      <c r="W9" s="67"/>
      <c r="X9" s="67"/>
      <c r="Y9" s="67"/>
      <c r="Z9" s="67" t="s">
        <v>14</v>
      </c>
      <c r="AA9" s="67"/>
      <c r="AB9" s="67"/>
      <c r="AC9" s="67"/>
      <c r="AD9" s="67"/>
      <c r="AE9" s="67"/>
      <c r="AF9" s="67"/>
      <c r="AG9" s="67"/>
      <c r="AH9" s="3"/>
      <c r="AI9" s="67" t="s">
        <v>15</v>
      </c>
      <c r="AJ9" s="67"/>
      <c r="AK9" s="67"/>
      <c r="AL9" s="67"/>
      <c r="AM9" s="67"/>
      <c r="AN9" s="67"/>
      <c r="AO9" s="67"/>
      <c r="AP9" s="67"/>
      <c r="AQ9" s="67" t="s">
        <v>16</v>
      </c>
      <c r="AR9" s="67"/>
      <c r="AS9" s="67"/>
      <c r="AT9" s="67"/>
      <c r="AU9" s="67"/>
      <c r="AV9" s="67"/>
      <c r="AW9" s="67"/>
      <c r="AX9" s="67"/>
      <c r="AY9" s="67" t="s">
        <v>17</v>
      </c>
      <c r="AZ9" s="67"/>
      <c r="BA9" s="67"/>
      <c r="BB9" s="67"/>
      <c r="BC9" s="67"/>
      <c r="BD9" s="67"/>
      <c r="BE9" s="67"/>
      <c r="BF9" s="67"/>
      <c r="BG9" s="3"/>
      <c r="BH9" s="3"/>
      <c r="BI9" s="3"/>
      <c r="BJ9" s="3"/>
      <c r="BK9" s="3"/>
      <c r="BL9" s="68" t="s">
        <v>18</v>
      </c>
      <c r="BM9" s="69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6" t="str">
        <f>データ!M6</f>
        <v>-</v>
      </c>
      <c r="C10" s="56"/>
      <c r="D10" s="56"/>
      <c r="E10" s="56"/>
      <c r="F10" s="56"/>
      <c r="G10" s="56"/>
      <c r="H10" s="56"/>
      <c r="I10" s="56"/>
      <c r="J10" s="56" t="str">
        <f>データ!N6</f>
        <v>該当数値なし</v>
      </c>
      <c r="K10" s="56"/>
      <c r="L10" s="56"/>
      <c r="M10" s="56"/>
      <c r="N10" s="56"/>
      <c r="O10" s="56"/>
      <c r="P10" s="56"/>
      <c r="Q10" s="56"/>
      <c r="R10" s="56">
        <f>データ!O6</f>
        <v>27.68</v>
      </c>
      <c r="S10" s="56"/>
      <c r="T10" s="56"/>
      <c r="U10" s="56"/>
      <c r="V10" s="56"/>
      <c r="W10" s="56"/>
      <c r="X10" s="56"/>
      <c r="Y10" s="56"/>
      <c r="Z10" s="64">
        <f>データ!P6</f>
        <v>3846</v>
      </c>
      <c r="AA10" s="64"/>
      <c r="AB10" s="64"/>
      <c r="AC10" s="64"/>
      <c r="AD10" s="64"/>
      <c r="AE10" s="64"/>
      <c r="AF10" s="64"/>
      <c r="AG10" s="64"/>
      <c r="AH10" s="2"/>
      <c r="AI10" s="64">
        <f>データ!T6</f>
        <v>13550</v>
      </c>
      <c r="AJ10" s="64"/>
      <c r="AK10" s="64"/>
      <c r="AL10" s="64"/>
      <c r="AM10" s="64"/>
      <c r="AN10" s="64"/>
      <c r="AO10" s="64"/>
      <c r="AP10" s="64"/>
      <c r="AQ10" s="56">
        <f>データ!U6</f>
        <v>93.2</v>
      </c>
      <c r="AR10" s="56"/>
      <c r="AS10" s="56"/>
      <c r="AT10" s="56"/>
      <c r="AU10" s="56"/>
      <c r="AV10" s="56"/>
      <c r="AW10" s="56"/>
      <c r="AX10" s="56"/>
      <c r="AY10" s="56">
        <f>データ!V6</f>
        <v>145.38999999999999</v>
      </c>
      <c r="AZ10" s="56"/>
      <c r="BA10" s="56"/>
      <c r="BB10" s="56"/>
      <c r="BC10" s="56"/>
      <c r="BD10" s="56"/>
      <c r="BE10" s="56"/>
      <c r="BF10" s="56"/>
      <c r="BG10" s="3"/>
      <c r="BH10" s="3"/>
      <c r="BI10" s="3"/>
      <c r="BJ10" s="2"/>
      <c r="BK10" s="2"/>
      <c r="BL10" s="57" t="s">
        <v>20</v>
      </c>
      <c r="BM10" s="58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22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>
      <c r="A14" s="2"/>
      <c r="B14" s="61" t="s">
        <v>23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0" t="s">
        <v>24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106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25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26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27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28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29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105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30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31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32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33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34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35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107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36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37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38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232211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愛知県　新城市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D1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27.68</v>
      </c>
      <c r="P6" s="32">
        <f t="shared" si="3"/>
        <v>3846</v>
      </c>
      <c r="Q6" s="32">
        <f t="shared" si="3"/>
        <v>49112</v>
      </c>
      <c r="R6" s="32">
        <f t="shared" si="3"/>
        <v>499.23</v>
      </c>
      <c r="S6" s="32">
        <f t="shared" si="3"/>
        <v>98.38</v>
      </c>
      <c r="T6" s="32">
        <f t="shared" si="3"/>
        <v>13550</v>
      </c>
      <c r="U6" s="32">
        <f t="shared" si="3"/>
        <v>93.2</v>
      </c>
      <c r="V6" s="32">
        <f t="shared" si="3"/>
        <v>145.38999999999999</v>
      </c>
      <c r="W6" s="33">
        <f>IF(W7="",NA(),W7)</f>
        <v>73.05</v>
      </c>
      <c r="X6" s="33">
        <f t="shared" ref="X6:AF6" si="4">IF(X7="",NA(),X7)</f>
        <v>75.83</v>
      </c>
      <c r="Y6" s="33">
        <f t="shared" si="4"/>
        <v>73.13</v>
      </c>
      <c r="Z6" s="33">
        <f t="shared" si="4"/>
        <v>74.06</v>
      </c>
      <c r="AA6" s="33">
        <f t="shared" si="4"/>
        <v>69.78</v>
      </c>
      <c r="AB6" s="33">
        <f t="shared" si="4"/>
        <v>78.3</v>
      </c>
      <c r="AC6" s="33">
        <f t="shared" si="4"/>
        <v>76.64</v>
      </c>
      <c r="AD6" s="33">
        <f t="shared" si="4"/>
        <v>75.91</v>
      </c>
      <c r="AE6" s="33">
        <f t="shared" si="4"/>
        <v>77.19</v>
      </c>
      <c r="AF6" s="33">
        <f t="shared" si="4"/>
        <v>77.48</v>
      </c>
      <c r="AG6" s="32" t="str">
        <f>IF(AG7="","",IF(AG7="-","【-】","【"&amp;SUBSTITUTE(TEXT(AG7,"#,##0.00"),"-","△")&amp;"】"))</f>
        <v>【76.03】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1234.1099999999999</v>
      </c>
      <c r="BE6" s="33">
        <f t="shared" ref="BE6:BM6" si="7">IF(BE7="",NA(),BE7)</f>
        <v>1269.45</v>
      </c>
      <c r="BF6" s="33">
        <f t="shared" si="7"/>
        <v>1308.76</v>
      </c>
      <c r="BG6" s="33">
        <f t="shared" si="7"/>
        <v>1376.07</v>
      </c>
      <c r="BH6" s="33">
        <f t="shared" si="7"/>
        <v>1468.71</v>
      </c>
      <c r="BI6" s="33">
        <f t="shared" si="7"/>
        <v>1358.75</v>
      </c>
      <c r="BJ6" s="33">
        <f t="shared" si="7"/>
        <v>1355.28</v>
      </c>
      <c r="BK6" s="33">
        <f t="shared" si="7"/>
        <v>1321.78</v>
      </c>
      <c r="BL6" s="33">
        <f t="shared" si="7"/>
        <v>1326.51</v>
      </c>
      <c r="BM6" s="33">
        <f t="shared" si="7"/>
        <v>1285.3599999999999</v>
      </c>
      <c r="BN6" s="32" t="str">
        <f>IF(BN7="","",IF(BN7="-","【-】","【"&amp;SUBSTITUTE(TEXT(BN7,"#,##0.00"),"-","△")&amp;"】"))</f>
        <v>【1,239.32】</v>
      </c>
      <c r="BO6" s="33">
        <f>IF(BO7="",NA(),BO7)</f>
        <v>61.98</v>
      </c>
      <c r="BP6" s="33">
        <f t="shared" ref="BP6:BX6" si="8">IF(BP7="",NA(),BP7)</f>
        <v>61.65</v>
      </c>
      <c r="BQ6" s="33">
        <f t="shared" si="8"/>
        <v>54.98</v>
      </c>
      <c r="BR6" s="33">
        <f t="shared" si="8"/>
        <v>55.68</v>
      </c>
      <c r="BS6" s="33">
        <f t="shared" si="8"/>
        <v>53.84</v>
      </c>
      <c r="BT6" s="33">
        <f t="shared" si="8"/>
        <v>57.18</v>
      </c>
      <c r="BU6" s="33">
        <f t="shared" si="8"/>
        <v>54.56</v>
      </c>
      <c r="BV6" s="33">
        <f t="shared" si="8"/>
        <v>54.57</v>
      </c>
      <c r="BW6" s="33">
        <f t="shared" si="8"/>
        <v>54.4</v>
      </c>
      <c r="BX6" s="33">
        <f t="shared" si="8"/>
        <v>54.45</v>
      </c>
      <c r="BY6" s="32" t="str">
        <f>IF(BY7="","",IF(BY7="-","【-】","【"&amp;SUBSTITUTE(TEXT(BY7,"#,##0.00"),"-","△")&amp;"】"))</f>
        <v>【36.33】</v>
      </c>
      <c r="BZ6" s="33">
        <f>IF(BZ7="",NA(),BZ7)</f>
        <v>341.21</v>
      </c>
      <c r="CA6" s="33">
        <f t="shared" ref="CA6:CI6" si="9">IF(CA7="",NA(),CA7)</f>
        <v>340.33</v>
      </c>
      <c r="CB6" s="33">
        <f t="shared" si="9"/>
        <v>383.13</v>
      </c>
      <c r="CC6" s="33">
        <f t="shared" si="9"/>
        <v>382.1</v>
      </c>
      <c r="CD6" s="33">
        <f t="shared" si="9"/>
        <v>406.27</v>
      </c>
      <c r="CE6" s="33">
        <f t="shared" si="9"/>
        <v>295.62</v>
      </c>
      <c r="CF6" s="33">
        <f t="shared" si="9"/>
        <v>314.44</v>
      </c>
      <c r="CG6" s="33">
        <f t="shared" si="9"/>
        <v>318.02999999999997</v>
      </c>
      <c r="CH6" s="33">
        <f t="shared" si="9"/>
        <v>325.14</v>
      </c>
      <c r="CI6" s="33">
        <f t="shared" si="9"/>
        <v>332.75</v>
      </c>
      <c r="CJ6" s="32" t="str">
        <f>IF(CJ7="","",IF(CJ7="-","【-】","【"&amp;SUBSTITUTE(TEXT(CJ7,"#,##0.00"),"-","△")&amp;"】"))</f>
        <v>【476.46】</v>
      </c>
      <c r="CK6" s="33">
        <f>IF(CK7="",NA(),CK7)</f>
        <v>62.22</v>
      </c>
      <c r="CL6" s="33">
        <f t="shared" ref="CL6:CT6" si="10">IF(CL7="",NA(),CL7)</f>
        <v>60.95</v>
      </c>
      <c r="CM6" s="33">
        <f t="shared" si="10"/>
        <v>56.72</v>
      </c>
      <c r="CN6" s="33">
        <f t="shared" si="10"/>
        <v>55.05</v>
      </c>
      <c r="CO6" s="33">
        <f t="shared" si="10"/>
        <v>53.74</v>
      </c>
      <c r="CP6" s="33">
        <f t="shared" si="10"/>
        <v>63.04</v>
      </c>
      <c r="CQ6" s="33">
        <f t="shared" si="10"/>
        <v>64.3</v>
      </c>
      <c r="CR6" s="33">
        <f t="shared" si="10"/>
        <v>63.99</v>
      </c>
      <c r="CS6" s="33">
        <f t="shared" si="10"/>
        <v>62.01</v>
      </c>
      <c r="CT6" s="33">
        <f t="shared" si="10"/>
        <v>60.68</v>
      </c>
      <c r="CU6" s="32" t="str">
        <f>IF(CU7="","",IF(CU7="-","【-】","【"&amp;SUBSTITUTE(TEXT(CU7,"#,##0.00"),"-","△")&amp;"】"))</f>
        <v>【58.19】</v>
      </c>
      <c r="CV6" s="33">
        <f>IF(CV7="",NA(),CV7)</f>
        <v>65.040000000000006</v>
      </c>
      <c r="CW6" s="33">
        <f t="shared" ref="CW6:DE6" si="11">IF(CW7="",NA(),CW7)</f>
        <v>65.78</v>
      </c>
      <c r="CX6" s="33">
        <f t="shared" si="11"/>
        <v>69.73</v>
      </c>
      <c r="CY6" s="33">
        <f t="shared" si="11"/>
        <v>69.819999999999993</v>
      </c>
      <c r="CZ6" s="33">
        <f t="shared" si="11"/>
        <v>69.27</v>
      </c>
      <c r="DA6" s="33">
        <f t="shared" si="11"/>
        <v>78.06</v>
      </c>
      <c r="DB6" s="33">
        <f t="shared" si="11"/>
        <v>76.38</v>
      </c>
      <c r="DC6" s="33">
        <f t="shared" si="11"/>
        <v>76.260000000000005</v>
      </c>
      <c r="DD6" s="33">
        <f t="shared" si="11"/>
        <v>75.8</v>
      </c>
      <c r="DE6" s="33">
        <f t="shared" si="11"/>
        <v>75.760000000000005</v>
      </c>
      <c r="DF6" s="32" t="str">
        <f>IF(DF7="","",IF(DF7="-","【-】","【"&amp;SUBSTITUTE(TEXT(DF7,"#,##0.00"),"-","△")&amp;"】"))</f>
        <v>【75.39】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3">
        <f>IF(EC7="",NA(),EC7)</f>
        <v>1.83</v>
      </c>
      <c r="ED6" s="33">
        <f t="shared" ref="ED6:EL6" si="14">IF(ED7="",NA(),ED7)</f>
        <v>1.5</v>
      </c>
      <c r="EE6" s="33">
        <f t="shared" si="14"/>
        <v>3.05</v>
      </c>
      <c r="EF6" s="33">
        <f t="shared" si="14"/>
        <v>4.41</v>
      </c>
      <c r="EG6" s="33">
        <f t="shared" si="14"/>
        <v>2.09</v>
      </c>
      <c r="EH6" s="33">
        <f t="shared" si="14"/>
        <v>0.83</v>
      </c>
      <c r="EI6" s="33">
        <f t="shared" si="14"/>
        <v>0.62</v>
      </c>
      <c r="EJ6" s="33">
        <f t="shared" si="14"/>
        <v>0.59</v>
      </c>
      <c r="EK6" s="33">
        <f t="shared" si="14"/>
        <v>0.64</v>
      </c>
      <c r="EL6" s="33">
        <f t="shared" si="14"/>
        <v>0.55000000000000004</v>
      </c>
      <c r="EM6" s="32" t="str">
        <f>IF(EM7="","",IF(EM7="-","【-】","【"&amp;SUBSTITUTE(TEXT(EM7,"#,##0.00"),"-","△")&amp;"】"))</f>
        <v>【0.74】</v>
      </c>
    </row>
    <row r="7" spans="1:143" s="34" customFormat="1">
      <c r="A7" s="26"/>
      <c r="B7" s="35">
        <v>2014</v>
      </c>
      <c r="C7" s="35">
        <v>232211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27.68</v>
      </c>
      <c r="P7" s="36">
        <v>3846</v>
      </c>
      <c r="Q7" s="36">
        <v>49112</v>
      </c>
      <c r="R7" s="36">
        <v>499.23</v>
      </c>
      <c r="S7" s="36">
        <v>98.38</v>
      </c>
      <c r="T7" s="36">
        <v>13550</v>
      </c>
      <c r="U7" s="36">
        <v>93.2</v>
      </c>
      <c r="V7" s="36">
        <v>145.38999999999999</v>
      </c>
      <c r="W7" s="36">
        <v>73.05</v>
      </c>
      <c r="X7" s="36">
        <v>75.83</v>
      </c>
      <c r="Y7" s="36">
        <v>73.13</v>
      </c>
      <c r="Z7" s="36">
        <v>74.06</v>
      </c>
      <c r="AA7" s="36">
        <v>69.78</v>
      </c>
      <c r="AB7" s="36">
        <v>78.3</v>
      </c>
      <c r="AC7" s="36">
        <v>76.64</v>
      </c>
      <c r="AD7" s="36">
        <v>75.91</v>
      </c>
      <c r="AE7" s="36">
        <v>77.19</v>
      </c>
      <c r="AF7" s="36">
        <v>77.48</v>
      </c>
      <c r="AG7" s="36">
        <v>76.03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1234.1099999999999</v>
      </c>
      <c r="BE7" s="36">
        <v>1269.45</v>
      </c>
      <c r="BF7" s="36">
        <v>1308.76</v>
      </c>
      <c r="BG7" s="36">
        <v>1376.07</v>
      </c>
      <c r="BH7" s="36">
        <v>1468.71</v>
      </c>
      <c r="BI7" s="36">
        <v>1358.75</v>
      </c>
      <c r="BJ7" s="36">
        <v>1355.28</v>
      </c>
      <c r="BK7" s="36">
        <v>1321.78</v>
      </c>
      <c r="BL7" s="36">
        <v>1326.51</v>
      </c>
      <c r="BM7" s="36">
        <v>1285.3599999999999</v>
      </c>
      <c r="BN7" s="36">
        <v>1239.32</v>
      </c>
      <c r="BO7" s="36">
        <v>61.98</v>
      </c>
      <c r="BP7" s="36">
        <v>61.65</v>
      </c>
      <c r="BQ7" s="36">
        <v>54.98</v>
      </c>
      <c r="BR7" s="36">
        <v>55.68</v>
      </c>
      <c r="BS7" s="36">
        <v>53.84</v>
      </c>
      <c r="BT7" s="36">
        <v>57.18</v>
      </c>
      <c r="BU7" s="36">
        <v>54.56</v>
      </c>
      <c r="BV7" s="36">
        <v>54.57</v>
      </c>
      <c r="BW7" s="36">
        <v>54.4</v>
      </c>
      <c r="BX7" s="36">
        <v>54.45</v>
      </c>
      <c r="BY7" s="36">
        <v>36.33</v>
      </c>
      <c r="BZ7" s="36">
        <v>341.21</v>
      </c>
      <c r="CA7" s="36">
        <v>340.33</v>
      </c>
      <c r="CB7" s="36">
        <v>383.13</v>
      </c>
      <c r="CC7" s="36">
        <v>382.1</v>
      </c>
      <c r="CD7" s="36">
        <v>406.27</v>
      </c>
      <c r="CE7" s="36">
        <v>295.62</v>
      </c>
      <c r="CF7" s="36">
        <v>314.44</v>
      </c>
      <c r="CG7" s="36">
        <v>318.02999999999997</v>
      </c>
      <c r="CH7" s="36">
        <v>325.14</v>
      </c>
      <c r="CI7" s="36">
        <v>332.75</v>
      </c>
      <c r="CJ7" s="36">
        <v>476.46</v>
      </c>
      <c r="CK7" s="36">
        <v>62.22</v>
      </c>
      <c r="CL7" s="36">
        <v>60.95</v>
      </c>
      <c r="CM7" s="36">
        <v>56.72</v>
      </c>
      <c r="CN7" s="36">
        <v>55.05</v>
      </c>
      <c r="CO7" s="36">
        <v>53.74</v>
      </c>
      <c r="CP7" s="36">
        <v>63.04</v>
      </c>
      <c r="CQ7" s="36">
        <v>64.3</v>
      </c>
      <c r="CR7" s="36">
        <v>63.99</v>
      </c>
      <c r="CS7" s="36">
        <v>62.01</v>
      </c>
      <c r="CT7" s="36">
        <v>60.68</v>
      </c>
      <c r="CU7" s="36">
        <v>58.19</v>
      </c>
      <c r="CV7" s="36">
        <v>65.040000000000006</v>
      </c>
      <c r="CW7" s="36">
        <v>65.78</v>
      </c>
      <c r="CX7" s="36">
        <v>69.73</v>
      </c>
      <c r="CY7" s="36">
        <v>69.819999999999993</v>
      </c>
      <c r="CZ7" s="36">
        <v>69.27</v>
      </c>
      <c r="DA7" s="36">
        <v>78.06</v>
      </c>
      <c r="DB7" s="36">
        <v>76.38</v>
      </c>
      <c r="DC7" s="36">
        <v>76.260000000000005</v>
      </c>
      <c r="DD7" s="36">
        <v>75.8</v>
      </c>
      <c r="DE7" s="36">
        <v>75.760000000000005</v>
      </c>
      <c r="DF7" s="36">
        <v>75.39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1.83</v>
      </c>
      <c r="ED7" s="36">
        <v>1.5</v>
      </c>
      <c r="EE7" s="36">
        <v>3.05</v>
      </c>
      <c r="EF7" s="36">
        <v>4.41</v>
      </c>
      <c r="EG7" s="36">
        <v>2.09</v>
      </c>
      <c r="EH7" s="36">
        <v>0.83</v>
      </c>
      <c r="EI7" s="36">
        <v>0.62</v>
      </c>
      <c r="EJ7" s="36">
        <v>0.59</v>
      </c>
      <c r="EK7" s="36">
        <v>0.64</v>
      </c>
      <c r="EL7" s="36">
        <v>0.55000000000000004</v>
      </c>
      <c r="EM7" s="36">
        <v>0.74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愛知県</cp:lastModifiedBy>
  <cp:lastPrinted>2016-02-24T02:58:40Z</cp:lastPrinted>
  <dcterms:created xsi:type="dcterms:W3CDTF">2016-01-18T05:03:35Z</dcterms:created>
  <dcterms:modified xsi:type="dcterms:W3CDTF">2016-02-24T02:59:18Z</dcterms:modified>
</cp:coreProperties>
</file>