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<sst xmlns="http://schemas.openxmlformats.org/spreadsheetml/2006/main" count="246" uniqueCount="110">
  <si>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</si>
  <si>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</si>
  <si>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</si>
  <si>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</si>
  <si>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</si>
  <si>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</si>
  <si>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</si>
  <si>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</si>
  <si>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</si>
  <si>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</si>
  <si>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</si>
  <si>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</si>
  <si>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</si>
  <si>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</si>
  <si>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</si>
  <si>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</si>
  <si>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</si>
  <si>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</si>
  <si>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</si>
  <si>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</si>
  <si>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</si>
  <si>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</si>
  <si>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</si>
  <si>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</si>
  <si>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</si>
  <si>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</si>
  <si>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</si>
  <si>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</si>
  <si>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</si>
  <si>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</si>
  <si>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</si>
  <si>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</si>
  <si>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</si>
  <si>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</si>
  <si>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</si>
  <si>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</si>
  <si>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</si>
  <si>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</si>
  <si>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</si>
  <si>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</si>
  <si>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</si>
  <si>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</si>
  <si>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</si>
  <si>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</si>
  <si>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</si>
  <si>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</si>
  <si>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</si>
  <si>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</si>
  <si>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</si>
  <si>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</si>
  <si>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</si>
  <si>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</si>
  <si>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</si>
  <si>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</si>
  <si>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</si>
  <si>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</si>
  <si>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</si>
  <si>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</si>
  <si>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</si>
  <si>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</si>
  <si>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</si>
  <si>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</si>
  <si>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</si>
  <si>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</si>
  <si>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</si>
  <si>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</si>
  <si>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</si>
  <si>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</si>
  <si>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</si>
  <si>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</si>
  <si>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</si>
  <si>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</si>
  <si>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</si>
  <si>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</si>
  <si>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</si>
  <si>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</si>
  <si>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</si>
  <si>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</si>
  <si>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</si>
  <si>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</si>
  <si>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</si>
  <si>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</si>
  <si>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</si>
  <si>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</si>
  <si>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</si>
  <si>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</si>
  <si>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</si>
  <si>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</si>
  <si>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</si>
  <si>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</si>
  <si>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</si>
  <si>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</si>
  <si>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</si>
  <si>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</si>
  <si>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</si>
  <si>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</si>
  <si>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稲沢市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</si>
  <si>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</si>
  <si>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</si>
  <si>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</si>
  <si>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</si>
  <si>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</si>
  <si>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</si>
  <si>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</si>
  <si>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</si>
  <si>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</si>
  <si>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</si>
  <si>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企業債残高対事業規模比率より、事業規模と比べて企業債残高の割合が高く、類似団体・全国平均に比べ企業債を主な投資財源としていることが現状である。
　このため、企業債借入に伴う支払利息が類似団体・全国平均より負担割合が高く、汚水処理原価が類似団体・全国平均より高くなっている要因の一つである。
　また、水洗化率は上昇傾向にあり、類似団体・全国平均に比べても高い水準である。
　しかし、長期前受金戻入の影響により経営収支比率は100％以上となっているが、経費回収率は、類似団体・全国平均に比べ低く、汚水処理原価が高くなっている。
　経費回収率が約40％と、全経費を使用料で賄えておらず、不足分の約60％を一般会計から繰り入れている現状である。
　今後は、水洗化率の向上、投資規模・料金水準の見直しを行い、事業運営をする必要がある。</t>
    <phoneticPr fontId="4"/>
  </si>
  <si>
    <t>　有形固定資産減価償却率は、類似団体・全国平均に比べ低く、比較的新しい管渠であるのが分かる。
　しかし、将来の管渠更新に備えるため、長寿命化計画等の更新計画の策定、更新財源の確保について検討していく必要がある。</t>
    <phoneticPr fontId="4"/>
  </si>
  <si>
    <t>　持続可能な事業運営を行うため、整備区域を縮小し、実現可能な「汚水適正処理構想」へ見直しを行っている。
　この「汚水適正処理構想」に基づき、経営戦略を策定し、今後の事業費の見通し、料金水準の見直し等を検討し、事業運営を行っていく。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</si>
</sst>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8033536"/>
        <c:axId val="880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8033536"/>
        <c:axId val="88043904"/>
      </c:lineChart>
      <c:dateAx>
        <c:axId val="88033536"/>
        <c:scaling>
          <c:orientation val="minMax"/>
        </c:scaling>
        <c:delete val="1"/>
        <c:axPos val="b"/>
        <c:numFmt formatCode="ge" sourceLinked="1"/>
        <c:majorTickMark val="none"/>
        <c:minorTickMark val="none"/>
        <c:tickLblPos val="none"/>
        <c:crossAx val="88043904"/>
        <c:crosses val="autoZero"/>
        <c:auto val="1"/>
        <c:lblOffset val="100"/>
        <c:baseTimeUnit val="years"/>
      </c:dateAx>
      <c:valAx>
        <c:axId val="880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21632"/>
        <c:axId val="936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3621632"/>
        <c:axId val="93644288"/>
      </c:lineChart>
      <c:dateAx>
        <c:axId val="93621632"/>
        <c:scaling>
          <c:orientation val="minMax"/>
        </c:scaling>
        <c:delete val="1"/>
        <c:axPos val="b"/>
        <c:numFmt formatCode="ge" sourceLinked="1"/>
        <c:majorTickMark val="none"/>
        <c:minorTickMark val="none"/>
        <c:tickLblPos val="none"/>
        <c:crossAx val="93644288"/>
        <c:crosses val="autoZero"/>
        <c:auto val="1"/>
        <c:lblOffset val="100"/>
        <c:baseTimeUnit val="years"/>
      </c:dateAx>
      <c:valAx>
        <c:axId val="936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81.709999999999994</c:v>
                </c:pt>
                <c:pt idx="2">
                  <c:v>79.64</c:v>
                </c:pt>
                <c:pt idx="3">
                  <c:v>80.67</c:v>
                </c:pt>
                <c:pt idx="4">
                  <c:v>81.489999999999995</c:v>
                </c:pt>
              </c:numCache>
            </c:numRef>
          </c:val>
        </c:ser>
        <c:dLbls>
          <c:showLegendKey val="0"/>
          <c:showVal val="0"/>
          <c:showCatName val="0"/>
          <c:showSerName val="0"/>
          <c:showPercent val="0"/>
          <c:showBubbleSize val="0"/>
        </c:dLbls>
        <c:gapWidth val="150"/>
        <c:axId val="94714880"/>
        <c:axId val="94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4714880"/>
        <c:axId val="94729344"/>
      </c:lineChart>
      <c:dateAx>
        <c:axId val="94714880"/>
        <c:scaling>
          <c:orientation val="minMax"/>
        </c:scaling>
        <c:delete val="1"/>
        <c:axPos val="b"/>
        <c:numFmt formatCode="ge" sourceLinked="1"/>
        <c:majorTickMark val="none"/>
        <c:minorTickMark val="none"/>
        <c:tickLblPos val="none"/>
        <c:crossAx val="94729344"/>
        <c:crosses val="autoZero"/>
        <c:auto val="1"/>
        <c:lblOffset val="100"/>
        <c:baseTimeUnit val="years"/>
      </c:dateAx>
      <c:valAx>
        <c:axId val="947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99.66</c:v>
                </c:pt>
                <c:pt idx="2">
                  <c:v>99.54</c:v>
                </c:pt>
                <c:pt idx="3">
                  <c:v>99.54</c:v>
                </c:pt>
                <c:pt idx="4">
                  <c:v>112.74</c:v>
                </c:pt>
              </c:numCache>
            </c:numRef>
          </c:val>
        </c:ser>
        <c:dLbls>
          <c:showLegendKey val="0"/>
          <c:showVal val="0"/>
          <c:showCatName val="0"/>
          <c:showSerName val="0"/>
          <c:showPercent val="0"/>
          <c:showBubbleSize val="0"/>
        </c:dLbls>
        <c:gapWidth val="150"/>
        <c:axId val="88078208"/>
        <c:axId val="890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88078208"/>
        <c:axId val="89010176"/>
      </c:lineChart>
      <c:dateAx>
        <c:axId val="88078208"/>
        <c:scaling>
          <c:orientation val="minMax"/>
        </c:scaling>
        <c:delete val="1"/>
        <c:axPos val="b"/>
        <c:numFmt formatCode="ge" sourceLinked="1"/>
        <c:majorTickMark val="none"/>
        <c:minorTickMark val="none"/>
        <c:tickLblPos val="none"/>
        <c:crossAx val="89010176"/>
        <c:crosses val="autoZero"/>
        <c:auto val="1"/>
        <c:lblOffset val="100"/>
        <c:baseTimeUnit val="years"/>
      </c:dateAx>
      <c:valAx>
        <c:axId val="890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1.85</c:v>
                </c:pt>
                <c:pt idx="2">
                  <c:v>3.69</c:v>
                </c:pt>
                <c:pt idx="3">
                  <c:v>5.53</c:v>
                </c:pt>
                <c:pt idx="4">
                  <c:v>9.61</c:v>
                </c:pt>
              </c:numCache>
            </c:numRef>
          </c:val>
        </c:ser>
        <c:dLbls>
          <c:showLegendKey val="0"/>
          <c:showVal val="0"/>
          <c:showCatName val="0"/>
          <c:showSerName val="0"/>
          <c:showPercent val="0"/>
          <c:showBubbleSize val="0"/>
        </c:dLbls>
        <c:gapWidth val="150"/>
        <c:axId val="89041152"/>
        <c:axId val="890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89041152"/>
        <c:axId val="89043328"/>
      </c:lineChart>
      <c:dateAx>
        <c:axId val="89041152"/>
        <c:scaling>
          <c:orientation val="minMax"/>
        </c:scaling>
        <c:delete val="1"/>
        <c:axPos val="b"/>
        <c:numFmt formatCode="ge" sourceLinked="1"/>
        <c:majorTickMark val="none"/>
        <c:minorTickMark val="none"/>
        <c:tickLblPos val="none"/>
        <c:crossAx val="89043328"/>
        <c:crosses val="autoZero"/>
        <c:auto val="1"/>
        <c:lblOffset val="100"/>
        <c:baseTimeUnit val="years"/>
      </c:dateAx>
      <c:valAx>
        <c:axId val="890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91248512"/>
        <c:axId val="912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248512"/>
        <c:axId val="91258880"/>
      </c:lineChart>
      <c:dateAx>
        <c:axId val="91248512"/>
        <c:scaling>
          <c:orientation val="minMax"/>
        </c:scaling>
        <c:delete val="1"/>
        <c:axPos val="b"/>
        <c:numFmt formatCode="ge" sourceLinked="1"/>
        <c:majorTickMark val="none"/>
        <c:minorTickMark val="none"/>
        <c:tickLblPos val="none"/>
        <c:crossAx val="91258880"/>
        <c:crosses val="autoZero"/>
        <c:auto val="1"/>
        <c:lblOffset val="100"/>
        <c:baseTimeUnit val="years"/>
      </c:dateAx>
      <c:valAx>
        <c:axId val="912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1.08</c:v>
                </c:pt>
                <c:pt idx="2">
                  <c:v>2.61</c:v>
                </c:pt>
                <c:pt idx="3">
                  <c:v>4.05</c:v>
                </c:pt>
                <c:pt idx="4" formatCode="#,##0.00;&quot;△&quot;#,##0.00">
                  <c:v>0</c:v>
                </c:pt>
              </c:numCache>
            </c:numRef>
          </c:val>
        </c:ser>
        <c:dLbls>
          <c:showLegendKey val="0"/>
          <c:showVal val="0"/>
          <c:showCatName val="0"/>
          <c:showSerName val="0"/>
          <c:showPercent val="0"/>
          <c:showBubbleSize val="0"/>
        </c:dLbls>
        <c:gapWidth val="150"/>
        <c:axId val="91287552"/>
        <c:axId val="912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91287552"/>
        <c:axId val="91289472"/>
      </c:lineChart>
      <c:dateAx>
        <c:axId val="91287552"/>
        <c:scaling>
          <c:orientation val="minMax"/>
        </c:scaling>
        <c:delete val="1"/>
        <c:axPos val="b"/>
        <c:numFmt formatCode="ge" sourceLinked="1"/>
        <c:majorTickMark val="none"/>
        <c:minorTickMark val="none"/>
        <c:tickLblPos val="none"/>
        <c:crossAx val="91289472"/>
        <c:crosses val="autoZero"/>
        <c:auto val="1"/>
        <c:lblOffset val="100"/>
        <c:baseTimeUnit val="years"/>
      </c:dateAx>
      <c:valAx>
        <c:axId val="912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117.5</c:v>
                </c:pt>
                <c:pt idx="2">
                  <c:v>123.91</c:v>
                </c:pt>
                <c:pt idx="3">
                  <c:v>148.81</c:v>
                </c:pt>
                <c:pt idx="4">
                  <c:v>9.02</c:v>
                </c:pt>
              </c:numCache>
            </c:numRef>
          </c:val>
        </c:ser>
        <c:dLbls>
          <c:showLegendKey val="0"/>
          <c:showVal val="0"/>
          <c:showCatName val="0"/>
          <c:showSerName val="0"/>
          <c:showPercent val="0"/>
          <c:showBubbleSize val="0"/>
        </c:dLbls>
        <c:gapWidth val="150"/>
        <c:axId val="93411200"/>
        <c:axId val="934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93411200"/>
        <c:axId val="93429760"/>
      </c:lineChart>
      <c:dateAx>
        <c:axId val="93411200"/>
        <c:scaling>
          <c:orientation val="minMax"/>
        </c:scaling>
        <c:delete val="1"/>
        <c:axPos val="b"/>
        <c:numFmt formatCode="ge" sourceLinked="1"/>
        <c:majorTickMark val="none"/>
        <c:minorTickMark val="none"/>
        <c:tickLblPos val="none"/>
        <c:crossAx val="93429760"/>
        <c:crosses val="autoZero"/>
        <c:auto val="1"/>
        <c:lblOffset val="100"/>
        <c:baseTimeUnit val="years"/>
      </c:dateAx>
      <c:valAx>
        <c:axId val="934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5297.65</c:v>
                </c:pt>
                <c:pt idx="2">
                  <c:v>5043.71</c:v>
                </c:pt>
                <c:pt idx="3">
                  <c:v>4732.66</c:v>
                </c:pt>
                <c:pt idx="4">
                  <c:v>4503.1400000000003</c:v>
                </c:pt>
              </c:numCache>
            </c:numRef>
          </c:val>
        </c:ser>
        <c:dLbls>
          <c:showLegendKey val="0"/>
          <c:showVal val="0"/>
          <c:showCatName val="0"/>
          <c:showSerName val="0"/>
          <c:showPercent val="0"/>
          <c:showBubbleSize val="0"/>
        </c:dLbls>
        <c:gapWidth val="150"/>
        <c:axId val="93459584"/>
        <c:axId val="934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3459584"/>
        <c:axId val="93461504"/>
      </c:lineChart>
      <c:dateAx>
        <c:axId val="93459584"/>
        <c:scaling>
          <c:orientation val="minMax"/>
        </c:scaling>
        <c:delete val="1"/>
        <c:axPos val="b"/>
        <c:numFmt formatCode="ge" sourceLinked="1"/>
        <c:majorTickMark val="none"/>
        <c:minorTickMark val="none"/>
        <c:tickLblPos val="none"/>
        <c:crossAx val="93461504"/>
        <c:crosses val="autoZero"/>
        <c:auto val="1"/>
        <c:lblOffset val="100"/>
        <c:baseTimeUnit val="years"/>
      </c:dateAx>
      <c:valAx>
        <c:axId val="93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36.36</c:v>
                </c:pt>
                <c:pt idx="2">
                  <c:v>36.630000000000003</c:v>
                </c:pt>
                <c:pt idx="3">
                  <c:v>37.51</c:v>
                </c:pt>
                <c:pt idx="4">
                  <c:v>37.82</c:v>
                </c:pt>
              </c:numCache>
            </c:numRef>
          </c:val>
        </c:ser>
        <c:dLbls>
          <c:showLegendKey val="0"/>
          <c:showVal val="0"/>
          <c:showCatName val="0"/>
          <c:showSerName val="0"/>
          <c:showPercent val="0"/>
          <c:showBubbleSize val="0"/>
        </c:dLbls>
        <c:gapWidth val="150"/>
        <c:axId val="93504256"/>
        <c:axId val="9350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3504256"/>
        <c:axId val="93506176"/>
      </c:lineChart>
      <c:dateAx>
        <c:axId val="93504256"/>
        <c:scaling>
          <c:orientation val="minMax"/>
        </c:scaling>
        <c:delete val="1"/>
        <c:axPos val="b"/>
        <c:numFmt formatCode="ge" sourceLinked="1"/>
        <c:majorTickMark val="none"/>
        <c:minorTickMark val="none"/>
        <c:tickLblPos val="none"/>
        <c:crossAx val="93506176"/>
        <c:crosses val="autoZero"/>
        <c:auto val="1"/>
        <c:lblOffset val="100"/>
        <c:baseTimeUnit val="years"/>
      </c:dateAx>
      <c:valAx>
        <c:axId val="935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366.25</c:v>
                </c:pt>
                <c:pt idx="2">
                  <c:v>362.86</c:v>
                </c:pt>
                <c:pt idx="3">
                  <c:v>354.76</c:v>
                </c:pt>
                <c:pt idx="4">
                  <c:v>352.26</c:v>
                </c:pt>
              </c:numCache>
            </c:numRef>
          </c:val>
        </c:ser>
        <c:dLbls>
          <c:showLegendKey val="0"/>
          <c:showVal val="0"/>
          <c:showCatName val="0"/>
          <c:showSerName val="0"/>
          <c:showPercent val="0"/>
          <c:showBubbleSize val="0"/>
        </c:dLbls>
        <c:gapWidth val="150"/>
        <c:axId val="93601792"/>
        <c:axId val="936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3601792"/>
        <c:axId val="93603712"/>
      </c:lineChart>
      <c:dateAx>
        <c:axId val="93601792"/>
        <c:scaling>
          <c:orientation val="minMax"/>
        </c:scaling>
        <c:delete val="1"/>
        <c:axPos val="b"/>
        <c:numFmt formatCode="ge" sourceLinked="1"/>
        <c:majorTickMark val="none"/>
        <c:minorTickMark val="none"/>
        <c:tickLblPos val="none"/>
        <c:crossAx val="93603712"/>
        <c:crosses val="autoZero"/>
        <c:auto val="1"/>
        <c:lblOffset val="100"/>
        <c:baseTimeUnit val="years"/>
      </c:dateAx>
      <c:valAx>
        <c:axId val="936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稲沢市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138526</v>
      </c>
      <c r="AM8" s="47"/>
      <c r="AN8" s="47"/>
      <c r="AO8" s="47"/>
      <c r="AP8" s="47"/>
      <c r="AQ8" s="47"/>
      <c r="AR8" s="47"/>
      <c r="AS8" s="47"/>
      <c r="AT8" s="43">
        <f>データ!S6</f>
        <v>79.349999999999994</v>
      </c>
      <c r="AU8" s="43"/>
      <c r="AV8" s="43"/>
      <c r="AW8" s="43"/>
      <c r="AX8" s="43"/>
      <c r="AY8" s="43"/>
      <c r="AZ8" s="43"/>
      <c r="BA8" s="43"/>
      <c r="BB8" s="43">
        <f>データ!T6</f>
        <v>1745.76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42.6</v>
      </c>
      <c r="J10" s="43"/>
      <c r="K10" s="43"/>
      <c r="L10" s="43"/>
      <c r="M10" s="43"/>
      <c r="N10" s="43"/>
      <c r="O10" s="43"/>
      <c r="P10" s="43">
        <f>データ!O6</f>
        <v>2.68</v>
      </c>
      <c r="Q10" s="43"/>
      <c r="R10" s="43"/>
      <c r="S10" s="43"/>
      <c r="T10" s="43"/>
      <c r="U10" s="43"/>
      <c r="V10" s="43"/>
      <c r="W10" s="43">
        <f>データ!P6</f>
        <v>94.66</v>
      </c>
      <c r="X10" s="43"/>
      <c r="Y10" s="43"/>
      <c r="Z10" s="43"/>
      <c r="AA10" s="43"/>
      <c r="AB10" s="43"/>
      <c r="AC10" s="43"/>
      <c r="AD10" s="47">
        <f>データ!Q6</f>
        <v>2376</v>
      </c>
      <c r="AE10" s="47"/>
      <c r="AF10" s="47"/>
      <c r="AG10" s="47"/>
      <c r="AH10" s="47"/>
      <c r="AI10" s="47"/>
      <c r="AJ10" s="47"/>
      <c r="AK10" s="2"/>
      <c r="AL10" s="47">
        <f>データ!U6</f>
        <v>3711</v>
      </c>
      <c r="AM10" s="47"/>
      <c r="AN10" s="47"/>
      <c r="AO10" s="47"/>
      <c r="AP10" s="47"/>
      <c r="AQ10" s="47"/>
      <c r="AR10" s="47"/>
      <c r="AS10" s="47"/>
      <c r="AT10" s="43">
        <f>データ!V6</f>
        <v>1.18</v>
      </c>
      <c r="AU10" s="43"/>
      <c r="AV10" s="43"/>
      <c r="AW10" s="43"/>
      <c r="AX10" s="43"/>
      <c r="AY10" s="43"/>
      <c r="AZ10" s="43"/>
      <c r="BA10" s="43"/>
      <c r="BB10" s="43">
        <f>データ!W6</f>
        <v>3144.92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232203</v>
      </c>
      <c r="D6" s="31">
        <f t="shared" si="3"/>
        <v>46</v>
      </c>
      <c r="E6" s="31">
        <f t="shared" si="3"/>
        <v>17</v>
      </c>
      <c r="F6" s="31">
        <f t="shared" si="3"/>
        <v>4</v>
      </c>
      <c r="G6" s="31">
        <f t="shared" si="3"/>
        <v>0</v>
      </c>
      <c r="H6" s="31" t="str">
        <f t="shared" si="3"/>
        <v>愛知県　稲沢市</v>
      </c>
      <c r="I6" s="31" t="str">
        <f t="shared" si="3"/>
        <v>法適用</v>
      </c>
      <c r="J6" s="31" t="str">
        <f t="shared" si="3"/>
        <v>下水道事業</v>
      </c>
      <c r="K6" s="31" t="str">
        <f t="shared" si="3"/>
        <v>特定環境保全公共下水道</v>
      </c>
      <c r="L6" s="31" t="str">
        <f t="shared" si="3"/>
        <v>D3</v>
      </c>
      <c r="M6" s="32" t="str">
        <f t="shared" si="3"/>
        <v>-</v>
      </c>
      <c r="N6" s="32">
        <f t="shared" si="3"/>
        <v>42.6</v>
      </c>
      <c r="O6" s="32">
        <f t="shared" si="3"/>
        <v>2.68</v>
      </c>
      <c r="P6" s="32">
        <f t="shared" si="3"/>
        <v>94.66</v>
      </c>
      <c r="Q6" s="32">
        <f t="shared" si="3"/>
        <v>2376</v>
      </c>
      <c r="R6" s="32">
        <f t="shared" si="3"/>
        <v>138526</v>
      </c>
      <c r="S6" s="32">
        <f t="shared" si="3"/>
        <v>79.349999999999994</v>
      </c>
      <c r="T6" s="32">
        <f t="shared" si="3"/>
        <v>1745.76</v>
      </c>
      <c r="U6" s="32">
        <f t="shared" si="3"/>
        <v>3711</v>
      </c>
      <c r="V6" s="32">
        <f t="shared" si="3"/>
        <v>1.18</v>
      </c>
      <c r="W6" s="32">
        <f t="shared" si="3"/>
        <v>3144.92</v>
      </c>
      <c r="X6" s="33" t="str">
        <f>IF(X7="",NA(),X7)</f>
        <v>-</v>
      </c>
      <c r="Y6" s="33">
        <f t="shared" ref="Y6:AG6" si="4">IF(Y7="",NA(),Y7)</f>
        <v>99.66</v>
      </c>
      <c r="Z6" s="33">
        <f t="shared" si="4"/>
        <v>99.54</v>
      </c>
      <c r="AA6" s="33">
        <f t="shared" si="4"/>
        <v>99.54</v>
      </c>
      <c r="AB6" s="33">
        <f t="shared" si="4"/>
        <v>112.74</v>
      </c>
      <c r="AC6" s="33" t="str">
        <f t="shared" si="4"/>
        <v>-</v>
      </c>
      <c r="AD6" s="33">
        <f t="shared" si="4"/>
        <v>93.66</v>
      </c>
      <c r="AE6" s="33">
        <f t="shared" si="4"/>
        <v>93.85</v>
      </c>
      <c r="AF6" s="33">
        <f t="shared" si="4"/>
        <v>95.59</v>
      </c>
      <c r="AG6" s="33">
        <f t="shared" si="4"/>
        <v>96.83</v>
      </c>
      <c r="AH6" s="32" t="str">
        <f>IF(AH7="","",IF(AH7="-","【-】","【"&amp;SUBSTITUTE(TEXT(AH7,"#,##0.00"),"-","△")&amp;"】"))</f>
        <v>【99.53】</v>
      </c>
      <c r="AI6" s="33" t="str">
        <f>IF(AI7="",NA(),AI7)</f>
        <v>-</v>
      </c>
      <c r="AJ6" s="33">
        <f t="shared" ref="AJ6:AR6" si="5">IF(AJ7="",NA(),AJ7)</f>
        <v>1.08</v>
      </c>
      <c r="AK6" s="33">
        <f t="shared" si="5"/>
        <v>2.61</v>
      </c>
      <c r="AL6" s="33">
        <f t="shared" si="5"/>
        <v>4.05</v>
      </c>
      <c r="AM6" s="32">
        <f t="shared" si="5"/>
        <v>0</v>
      </c>
      <c r="AN6" s="33" t="str">
        <f t="shared" si="5"/>
        <v>-</v>
      </c>
      <c r="AO6" s="33">
        <f t="shared" si="5"/>
        <v>143.69</v>
      </c>
      <c r="AP6" s="33">
        <f t="shared" si="5"/>
        <v>99.89</v>
      </c>
      <c r="AQ6" s="33">
        <f t="shared" si="5"/>
        <v>137.81</v>
      </c>
      <c r="AR6" s="33">
        <f t="shared" si="5"/>
        <v>172.52</v>
      </c>
      <c r="AS6" s="32" t="str">
        <f>IF(AS7="","",IF(AS7="-","【-】","【"&amp;SUBSTITUTE(TEXT(AS7,"#,##0.00"),"-","△")&amp;"】"))</f>
        <v>【154.95】</v>
      </c>
      <c r="AT6" s="33" t="str">
        <f>IF(AT7="",NA(),AT7)</f>
        <v>-</v>
      </c>
      <c r="AU6" s="33">
        <f t="shared" ref="AU6:BC6" si="6">IF(AU7="",NA(),AU7)</f>
        <v>117.5</v>
      </c>
      <c r="AV6" s="33">
        <f t="shared" si="6"/>
        <v>123.91</v>
      </c>
      <c r="AW6" s="33">
        <f t="shared" si="6"/>
        <v>148.81</v>
      </c>
      <c r="AX6" s="33">
        <f t="shared" si="6"/>
        <v>9.02</v>
      </c>
      <c r="AY6" s="33" t="str">
        <f t="shared" si="6"/>
        <v>-</v>
      </c>
      <c r="AZ6" s="33">
        <f t="shared" si="6"/>
        <v>199.45</v>
      </c>
      <c r="BA6" s="33">
        <f t="shared" si="6"/>
        <v>209.18</v>
      </c>
      <c r="BB6" s="33">
        <f t="shared" si="6"/>
        <v>189.4</v>
      </c>
      <c r="BC6" s="33">
        <f t="shared" si="6"/>
        <v>69.430000000000007</v>
      </c>
      <c r="BD6" s="32" t="str">
        <f>IF(BD7="","",IF(BD7="-","【-】","【"&amp;SUBSTITUTE(TEXT(BD7,"#,##0.00"),"-","△")&amp;"】"))</f>
        <v>【59.45】</v>
      </c>
      <c r="BE6" s="33" t="str">
        <f>IF(BE7="",NA(),BE7)</f>
        <v>-</v>
      </c>
      <c r="BF6" s="33">
        <f t="shared" ref="BF6:BN6" si="7">IF(BF7="",NA(),BF7)</f>
        <v>5297.65</v>
      </c>
      <c r="BG6" s="33">
        <f t="shared" si="7"/>
        <v>5043.71</v>
      </c>
      <c r="BH6" s="33">
        <f t="shared" si="7"/>
        <v>4732.66</v>
      </c>
      <c r="BI6" s="33">
        <f t="shared" si="7"/>
        <v>4503.1400000000003</v>
      </c>
      <c r="BJ6" s="33" t="str">
        <f t="shared" si="7"/>
        <v>-</v>
      </c>
      <c r="BK6" s="33">
        <f t="shared" si="7"/>
        <v>1835.56</v>
      </c>
      <c r="BL6" s="33">
        <f t="shared" si="7"/>
        <v>1716.82</v>
      </c>
      <c r="BM6" s="33">
        <f t="shared" si="7"/>
        <v>1554.05</v>
      </c>
      <c r="BN6" s="33">
        <f t="shared" si="7"/>
        <v>1671.86</v>
      </c>
      <c r="BO6" s="32" t="str">
        <f>IF(BO7="","",IF(BO7="-","【-】","【"&amp;SUBSTITUTE(TEXT(BO7,"#,##0.00"),"-","△")&amp;"】"))</f>
        <v>【1,479.31】</v>
      </c>
      <c r="BP6" s="33" t="str">
        <f>IF(BP7="",NA(),BP7)</f>
        <v>-</v>
      </c>
      <c r="BQ6" s="33">
        <f t="shared" ref="BQ6:BY6" si="8">IF(BQ7="",NA(),BQ7)</f>
        <v>36.36</v>
      </c>
      <c r="BR6" s="33">
        <f t="shared" si="8"/>
        <v>36.630000000000003</v>
      </c>
      <c r="BS6" s="33">
        <f t="shared" si="8"/>
        <v>37.51</v>
      </c>
      <c r="BT6" s="33">
        <f t="shared" si="8"/>
        <v>37.82</v>
      </c>
      <c r="BU6" s="33" t="str">
        <f t="shared" si="8"/>
        <v>-</v>
      </c>
      <c r="BV6" s="33">
        <f t="shared" si="8"/>
        <v>52.89</v>
      </c>
      <c r="BW6" s="33">
        <f t="shared" si="8"/>
        <v>51.73</v>
      </c>
      <c r="BX6" s="33">
        <f t="shared" si="8"/>
        <v>53.01</v>
      </c>
      <c r="BY6" s="33">
        <f t="shared" si="8"/>
        <v>50.54</v>
      </c>
      <c r="BZ6" s="32" t="str">
        <f>IF(BZ7="","",IF(BZ7="-","【-】","【"&amp;SUBSTITUTE(TEXT(BZ7,"#,##0.00"),"-","△")&amp;"】"))</f>
        <v>【63.50】</v>
      </c>
      <c r="CA6" s="33" t="str">
        <f>IF(CA7="",NA(),CA7)</f>
        <v>-</v>
      </c>
      <c r="CB6" s="33">
        <f t="shared" ref="CB6:CJ6" si="9">IF(CB7="",NA(),CB7)</f>
        <v>366.25</v>
      </c>
      <c r="CC6" s="33">
        <f t="shared" si="9"/>
        <v>362.86</v>
      </c>
      <c r="CD6" s="33">
        <f t="shared" si="9"/>
        <v>354.76</v>
      </c>
      <c r="CE6" s="33">
        <f t="shared" si="9"/>
        <v>352.26</v>
      </c>
      <c r="CF6" s="33" t="str">
        <f t="shared" si="9"/>
        <v>-</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t="str">
        <f t="shared" si="10"/>
        <v>-</v>
      </c>
      <c r="CR6" s="33">
        <f t="shared" si="10"/>
        <v>36.799999999999997</v>
      </c>
      <c r="CS6" s="33">
        <f t="shared" si="10"/>
        <v>36.67</v>
      </c>
      <c r="CT6" s="33">
        <f t="shared" si="10"/>
        <v>36.200000000000003</v>
      </c>
      <c r="CU6" s="33">
        <f t="shared" si="10"/>
        <v>34.74</v>
      </c>
      <c r="CV6" s="32" t="str">
        <f>IF(CV7="","",IF(CV7="-","【-】","【"&amp;SUBSTITUTE(TEXT(CV7,"#,##0.00"),"-","△")&amp;"】"))</f>
        <v>【41.06】</v>
      </c>
      <c r="CW6" s="33" t="str">
        <f>IF(CW7="",NA(),CW7)</f>
        <v>-</v>
      </c>
      <c r="CX6" s="33">
        <f t="shared" ref="CX6:DF6" si="11">IF(CX7="",NA(),CX7)</f>
        <v>81.709999999999994</v>
      </c>
      <c r="CY6" s="33">
        <f t="shared" si="11"/>
        <v>79.64</v>
      </c>
      <c r="CZ6" s="33">
        <f t="shared" si="11"/>
        <v>80.67</v>
      </c>
      <c r="DA6" s="33">
        <f t="shared" si="11"/>
        <v>81.489999999999995</v>
      </c>
      <c r="DB6" s="33" t="str">
        <f t="shared" si="11"/>
        <v>-</v>
      </c>
      <c r="DC6" s="33">
        <f t="shared" si="11"/>
        <v>71.62</v>
      </c>
      <c r="DD6" s="33">
        <f t="shared" si="11"/>
        <v>71.239999999999995</v>
      </c>
      <c r="DE6" s="33">
        <f t="shared" si="11"/>
        <v>71.069999999999993</v>
      </c>
      <c r="DF6" s="33">
        <f t="shared" si="11"/>
        <v>70.14</v>
      </c>
      <c r="DG6" s="32" t="str">
        <f>IF(DG7="","",IF(DG7="-","【-】","【"&amp;SUBSTITUTE(TEXT(DG7,"#,##0.00"),"-","△")&amp;"】"))</f>
        <v>【80.39】</v>
      </c>
      <c r="DH6" s="33" t="str">
        <f>IF(DH7="",NA(),DH7)</f>
        <v>-</v>
      </c>
      <c r="DI6" s="33">
        <f t="shared" ref="DI6:DQ6" si="12">IF(DI7="",NA(),DI7)</f>
        <v>1.85</v>
      </c>
      <c r="DJ6" s="33">
        <f t="shared" si="12"/>
        <v>3.69</v>
      </c>
      <c r="DK6" s="33">
        <f t="shared" si="12"/>
        <v>5.53</v>
      </c>
      <c r="DL6" s="33">
        <f t="shared" si="12"/>
        <v>9.61</v>
      </c>
      <c r="DM6" s="33" t="str">
        <f t="shared" si="12"/>
        <v>-</v>
      </c>
      <c r="DN6" s="33">
        <f t="shared" si="12"/>
        <v>7.58</v>
      </c>
      <c r="DO6" s="33">
        <f t="shared" si="12"/>
        <v>6.5</v>
      </c>
      <c r="DP6" s="33">
        <f t="shared" si="12"/>
        <v>6.66</v>
      </c>
      <c r="DQ6" s="33">
        <f t="shared" si="12"/>
        <v>14.53</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232203</v>
      </c>
      <c r="D7" s="35">
        <v>46</v>
      </c>
      <c r="E7" s="35">
        <v>17</v>
      </c>
      <c r="F7" s="35">
        <v>4</v>
      </c>
      <c r="G7" s="35">
        <v>0</v>
      </c>
      <c r="H7" s="35" t="s">
        <v>96</v>
      </c>
      <c r="I7" s="35" t="s">
        <v>97</v>
      </c>
      <c r="J7" s="35" t="s">
        <v>98</v>
      </c>
      <c r="K7" s="35" t="s">
        <v>99</v>
      </c>
      <c r="L7" s="35" t="s">
        <v>100</v>
      </c>
      <c r="M7" s="36" t="s">
        <v>101</v>
      </c>
      <c r="N7" s="36">
        <v>42.6</v>
      </c>
      <c r="O7" s="36">
        <v>2.68</v>
      </c>
      <c r="P7" s="36">
        <v>94.66</v>
      </c>
      <c r="Q7" s="36">
        <v>2376</v>
      </c>
      <c r="R7" s="36">
        <v>138526</v>
      </c>
      <c r="S7" s="36">
        <v>79.349999999999994</v>
      </c>
      <c r="T7" s="36">
        <v>1745.76</v>
      </c>
      <c r="U7" s="36">
        <v>3711</v>
      </c>
      <c r="V7" s="36">
        <v>1.18</v>
      </c>
      <c r="W7" s="36">
        <v>3144.92</v>
      </c>
      <c r="X7" s="36" t="s">
        <v>101</v>
      </c>
      <c r="Y7" s="36">
        <v>99.66</v>
      </c>
      <c r="Z7" s="36">
        <v>99.54</v>
      </c>
      <c r="AA7" s="36">
        <v>99.54</v>
      </c>
      <c r="AB7" s="36">
        <v>112.74</v>
      </c>
      <c r="AC7" s="36" t="s">
        <v>101</v>
      </c>
      <c r="AD7" s="36">
        <v>93.66</v>
      </c>
      <c r="AE7" s="36">
        <v>93.85</v>
      </c>
      <c r="AF7" s="36">
        <v>95.59</v>
      </c>
      <c r="AG7" s="36">
        <v>96.83</v>
      </c>
      <c r="AH7" s="36">
        <v>99.53</v>
      </c>
      <c r="AI7" s="36" t="s">
        <v>101</v>
      </c>
      <c r="AJ7" s="36">
        <v>1.08</v>
      </c>
      <c r="AK7" s="36">
        <v>2.61</v>
      </c>
      <c r="AL7" s="36">
        <v>4.05</v>
      </c>
      <c r="AM7" s="36">
        <v>0</v>
      </c>
      <c r="AN7" s="36" t="s">
        <v>101</v>
      </c>
      <c r="AO7" s="36">
        <v>143.69</v>
      </c>
      <c r="AP7" s="36">
        <v>99.89</v>
      </c>
      <c r="AQ7" s="36">
        <v>137.81</v>
      </c>
      <c r="AR7" s="36">
        <v>172.52</v>
      </c>
      <c r="AS7" s="36">
        <v>154.94999999999999</v>
      </c>
      <c r="AT7" s="36" t="s">
        <v>101</v>
      </c>
      <c r="AU7" s="36">
        <v>117.5</v>
      </c>
      <c r="AV7" s="36">
        <v>123.91</v>
      </c>
      <c r="AW7" s="36">
        <v>148.81</v>
      </c>
      <c r="AX7" s="36">
        <v>9.02</v>
      </c>
      <c r="AY7" s="36" t="s">
        <v>101</v>
      </c>
      <c r="AZ7" s="36">
        <v>199.45</v>
      </c>
      <c r="BA7" s="36">
        <v>209.18</v>
      </c>
      <c r="BB7" s="36">
        <v>189.4</v>
      </c>
      <c r="BC7" s="36">
        <v>69.430000000000007</v>
      </c>
      <c r="BD7" s="36">
        <v>59.45</v>
      </c>
      <c r="BE7" s="36" t="s">
        <v>101</v>
      </c>
      <c r="BF7" s="36">
        <v>5297.65</v>
      </c>
      <c r="BG7" s="36">
        <v>5043.71</v>
      </c>
      <c r="BH7" s="36">
        <v>4732.66</v>
      </c>
      <c r="BI7" s="36">
        <v>4503.1400000000003</v>
      </c>
      <c r="BJ7" s="36" t="s">
        <v>101</v>
      </c>
      <c r="BK7" s="36">
        <v>1835.56</v>
      </c>
      <c r="BL7" s="36">
        <v>1716.82</v>
      </c>
      <c r="BM7" s="36">
        <v>1554.05</v>
      </c>
      <c r="BN7" s="36">
        <v>1671.86</v>
      </c>
      <c r="BO7" s="36">
        <v>1479.31</v>
      </c>
      <c r="BP7" s="36" t="s">
        <v>101</v>
      </c>
      <c r="BQ7" s="36">
        <v>36.36</v>
      </c>
      <c r="BR7" s="36">
        <v>36.630000000000003</v>
      </c>
      <c r="BS7" s="36">
        <v>37.51</v>
      </c>
      <c r="BT7" s="36">
        <v>37.82</v>
      </c>
      <c r="BU7" s="36" t="s">
        <v>101</v>
      </c>
      <c r="BV7" s="36">
        <v>52.89</v>
      </c>
      <c r="BW7" s="36">
        <v>51.73</v>
      </c>
      <c r="BX7" s="36">
        <v>53.01</v>
      </c>
      <c r="BY7" s="36">
        <v>50.54</v>
      </c>
      <c r="BZ7" s="36">
        <v>63.5</v>
      </c>
      <c r="CA7" s="36" t="s">
        <v>101</v>
      </c>
      <c r="CB7" s="36">
        <v>366.25</v>
      </c>
      <c r="CC7" s="36">
        <v>362.86</v>
      </c>
      <c r="CD7" s="36">
        <v>354.76</v>
      </c>
      <c r="CE7" s="36">
        <v>352.26</v>
      </c>
      <c r="CF7" s="36" t="s">
        <v>101</v>
      </c>
      <c r="CG7" s="36">
        <v>300.52</v>
      </c>
      <c r="CH7" s="36">
        <v>310.47000000000003</v>
      </c>
      <c r="CI7" s="36">
        <v>299.39</v>
      </c>
      <c r="CJ7" s="36">
        <v>320.36</v>
      </c>
      <c r="CK7" s="36">
        <v>253.12</v>
      </c>
      <c r="CL7" s="36" t="s">
        <v>101</v>
      </c>
      <c r="CM7" s="36" t="s">
        <v>101</v>
      </c>
      <c r="CN7" s="36" t="s">
        <v>101</v>
      </c>
      <c r="CO7" s="36" t="s">
        <v>101</v>
      </c>
      <c r="CP7" s="36" t="s">
        <v>101</v>
      </c>
      <c r="CQ7" s="36" t="s">
        <v>101</v>
      </c>
      <c r="CR7" s="36">
        <v>36.799999999999997</v>
      </c>
      <c r="CS7" s="36">
        <v>36.67</v>
      </c>
      <c r="CT7" s="36">
        <v>36.200000000000003</v>
      </c>
      <c r="CU7" s="36">
        <v>34.74</v>
      </c>
      <c r="CV7" s="36">
        <v>41.06</v>
      </c>
      <c r="CW7" s="36" t="s">
        <v>101</v>
      </c>
      <c r="CX7" s="36">
        <v>81.709999999999994</v>
      </c>
      <c r="CY7" s="36">
        <v>79.64</v>
      </c>
      <c r="CZ7" s="36">
        <v>80.67</v>
      </c>
      <c r="DA7" s="36">
        <v>81.489999999999995</v>
      </c>
      <c r="DB7" s="36" t="s">
        <v>101</v>
      </c>
      <c r="DC7" s="36">
        <v>71.62</v>
      </c>
      <c r="DD7" s="36">
        <v>71.239999999999995</v>
      </c>
      <c r="DE7" s="36">
        <v>71.069999999999993</v>
      </c>
      <c r="DF7" s="36">
        <v>70.14</v>
      </c>
      <c r="DG7" s="36">
        <v>80.39</v>
      </c>
      <c r="DH7" s="36" t="s">
        <v>101</v>
      </c>
      <c r="DI7" s="36">
        <v>1.85</v>
      </c>
      <c r="DJ7" s="36">
        <v>3.69</v>
      </c>
      <c r="DK7" s="36">
        <v>5.53</v>
      </c>
      <c r="DL7" s="36">
        <v>9.61</v>
      </c>
      <c r="DM7" s="36" t="s">
        <v>101</v>
      </c>
      <c r="DN7" s="36">
        <v>7.58</v>
      </c>
      <c r="DO7" s="36">
        <v>6.5</v>
      </c>
      <c r="DP7" s="36">
        <v>6.66</v>
      </c>
      <c r="DQ7" s="36">
        <v>14.53</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2016-02-03T07:47:18Z</dcterms:created>
  <dcterms:modified xsi:type="dcterms:W3CDTF">2016-02-22T11:57:05Z</dcterms:modified>
  <cp:category/>
</cp:coreProperties>
</file>