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<sst xmlns="http://schemas.openxmlformats.org/spreadsheetml/2006/main" count="221" uniqueCount="111">
  <si>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</si>
  <si>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</si>
  <si>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</si>
  <si>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</si>
  <si>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</si>
  <si>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</si>
  <si>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</si>
  <si>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</si>
  <si>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</si>
  <si>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</si>
  <si>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</si>
  <si>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</si>
  <si>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</si>
  <si>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</si>
  <si>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</si>
  <si>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</si>
  <si>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</si>
  <si>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</si>
  <si>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</si>
  <si>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</si>
  <si>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</si>
  <si>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</si>
  <si>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</si>
  <si>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</si>
  <si>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</si>
  <si>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</si>
  <si>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</si>
  <si>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</si>
  <si>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</si>
  <si>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</si>
  <si>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</si>
  <si>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</si>
  <si>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</si>
  <si>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</si>
  <si>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</si>
  <si>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</si>
  <si>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</si>
  <si>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</si>
  <si>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</si>
  <si>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</si>
  <si>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</si>
  <si>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</si>
  <si>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</si>
  <si>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</si>
  <si>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</si>
  <si>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</si>
  <si>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</si>
  <si>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</si>
  <si>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</si>
  <si>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</si>
  <si>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</si>
  <si>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</si>
  <si>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</si>
  <si>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</si>
  <si>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</si>
  <si>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</si>
  <si>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</si>
  <si>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</si>
  <si>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</si>
  <si>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</si>
  <si>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</si>
  <si>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</si>
  <si>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</si>
  <si>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</si>
  <si>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</si>
  <si>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</si>
  <si>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</si>
  <si>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</si>
  <si>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</si>
  <si>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</si>
  <si>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</si>
  <si>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</si>
  <si>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</si>
  <si>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</si>
  <si>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</si>
  <si>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</si>
  <si>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</si>
  <si>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</si>
  <si>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</si>
  <si>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</si>
  <si>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</si>
  <si>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</si>
  <si>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</si>
  <si>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</si>
  <si>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</si>
  <si>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</si>
  <si>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</si>
  <si>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</si>
  <si>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</si>
  <si>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</si>
  <si>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</si>
  <si>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</si>
  <si>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</si>
  <si>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</si>
  <si>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</si>
  <si>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</si>
  <si>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</si>
  <si>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</si>
  <si>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</si>
  <si>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</si>
  <si>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</si>
  <si>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</si>
  <si>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</si>
  <si>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</si>
  <si>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</si>
  <si>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</si>
  <si>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</si>
  <si>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</si>
  <si>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水洗化率は上昇傾向にあり、類似団体・全国平均に比べてもやや高い水準である。
　このため、類似団体・全国平均に比べ経費回収率は高く、汚水処理原価が低くなっている。
　しかし、経費回収率が約70％と、全経費を使用料で賄えておらず、不足分の約30％を一般会計から繰り入れている現状である。
　また、施設利用率は減少傾向にある。これは、節水意識の向上により排水量が減少しているのが要因の一つである。
　今後は、施設改修時における施設規模の見直し、料金水準の見直しを行い、事業運営をする必要がある。</t>
    <phoneticPr fontId="4"/>
  </si>
  <si>
    <t>　分析できる数値がないために、有形固定資産減価償却率、管渠老朽化率等を算出することができないため、固定資産の状況を把握できる公営企業会計に移行する必要がある。
　また、公営企業会計に移行し、将来の管渠更新に備えるため、長寿命化計画等の更新計画の策定、更新財源の確保について検討していく必要がある。</t>
    <phoneticPr fontId="4"/>
  </si>
  <si>
    <t>　固定資産の把握、経営状況を把握できる公営企業会計に移行し、また、経営戦略を策定し、今後の事業費の見通し、料金水準の見直し等を検討し、事業運営を行っていく。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</si>
</sst>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79968"/>
        <c:axId val="453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45379968"/>
        <c:axId val="45381504"/>
      </c:lineChart>
      <c:dateAx>
        <c:axId val="45379968"/>
        <c:scaling>
          <c:orientation val="minMax"/>
        </c:scaling>
        <c:delete val="1"/>
        <c:axPos val="b"/>
        <c:numFmt formatCode="ge" sourceLinked="1"/>
        <c:majorTickMark val="none"/>
        <c:minorTickMark val="none"/>
        <c:tickLblPos val="none"/>
        <c:crossAx val="45381504"/>
        <c:crosses val="autoZero"/>
        <c:auto val="1"/>
        <c:lblOffset val="100"/>
        <c:baseTimeUnit val="years"/>
      </c:dateAx>
      <c:valAx>
        <c:axId val="453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57.4</c:v>
                </c:pt>
                <c:pt idx="1">
                  <c:v>57.64</c:v>
                </c:pt>
                <c:pt idx="2">
                  <c:v>55.47</c:v>
                </c:pt>
                <c:pt idx="3">
                  <c:v>56.73</c:v>
                </c:pt>
                <c:pt idx="4">
                  <c:v>56.01</c:v>
                </c:pt>
              </c:numCache>
            </c:numRef>
          </c:val>
        </c:ser>
        <c:dLbls>
          <c:showLegendKey val="0"/>
          <c:showVal val="0"/>
          <c:showCatName val="0"/>
          <c:showSerName val="0"/>
          <c:showPercent val="0"/>
          <c:showBubbleSize val="0"/>
        </c:dLbls>
        <c:gapWidth val="150"/>
        <c:axId val="46469120"/>
        <c:axId val="46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46469120"/>
        <c:axId val="46471040"/>
      </c:lineChart>
      <c:dateAx>
        <c:axId val="46469120"/>
        <c:scaling>
          <c:orientation val="minMax"/>
        </c:scaling>
        <c:delete val="1"/>
        <c:axPos val="b"/>
        <c:numFmt formatCode="ge" sourceLinked="1"/>
        <c:majorTickMark val="none"/>
        <c:minorTickMark val="none"/>
        <c:tickLblPos val="none"/>
        <c:crossAx val="46471040"/>
        <c:crosses val="autoZero"/>
        <c:auto val="1"/>
        <c:lblOffset val="100"/>
        <c:baseTimeUnit val="years"/>
      </c:dateAx>
      <c:valAx>
        <c:axId val="46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86.96</c:v>
                </c:pt>
                <c:pt idx="1">
                  <c:v>87.41</c:v>
                </c:pt>
                <c:pt idx="2">
                  <c:v>88.7</c:v>
                </c:pt>
                <c:pt idx="3">
                  <c:v>89.05</c:v>
                </c:pt>
                <c:pt idx="4">
                  <c:v>89.86</c:v>
                </c:pt>
              </c:numCache>
            </c:numRef>
          </c:val>
        </c:ser>
        <c:dLbls>
          <c:showLegendKey val="0"/>
          <c:showVal val="0"/>
          <c:showCatName val="0"/>
          <c:showSerName val="0"/>
          <c:showPercent val="0"/>
          <c:showBubbleSize val="0"/>
        </c:dLbls>
        <c:gapWidth val="150"/>
        <c:axId val="46521728"/>
        <c:axId val="465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46521728"/>
        <c:axId val="46597632"/>
      </c:lineChart>
      <c:dateAx>
        <c:axId val="46521728"/>
        <c:scaling>
          <c:orientation val="minMax"/>
        </c:scaling>
        <c:delete val="1"/>
        <c:axPos val="b"/>
        <c:numFmt formatCode="ge" sourceLinked="1"/>
        <c:majorTickMark val="none"/>
        <c:minorTickMark val="none"/>
        <c:tickLblPos val="none"/>
        <c:crossAx val="46597632"/>
        <c:crosses val="autoZero"/>
        <c:auto val="1"/>
        <c:lblOffset val="100"/>
        <c:baseTimeUnit val="years"/>
      </c:dateAx>
      <c:valAx>
        <c:axId val="465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88.26</c:v>
                </c:pt>
                <c:pt idx="1">
                  <c:v>86.48</c:v>
                </c:pt>
                <c:pt idx="2">
                  <c:v>94.63</c:v>
                </c:pt>
                <c:pt idx="3">
                  <c:v>86.21</c:v>
                </c:pt>
                <c:pt idx="4">
                  <c:v>85.43</c:v>
                </c:pt>
              </c:numCache>
            </c:numRef>
          </c:val>
        </c:ser>
        <c:dLbls>
          <c:showLegendKey val="0"/>
          <c:showVal val="0"/>
          <c:showCatName val="0"/>
          <c:showSerName val="0"/>
          <c:showPercent val="0"/>
          <c:showBubbleSize val="0"/>
        </c:dLbls>
        <c:gapWidth val="150"/>
        <c:axId val="45403136"/>
        <c:axId val="454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403136"/>
        <c:axId val="45409408"/>
      </c:lineChart>
      <c:dateAx>
        <c:axId val="45403136"/>
        <c:scaling>
          <c:orientation val="minMax"/>
        </c:scaling>
        <c:delete val="1"/>
        <c:axPos val="b"/>
        <c:numFmt formatCode="ge" sourceLinked="1"/>
        <c:majorTickMark val="none"/>
        <c:minorTickMark val="none"/>
        <c:tickLblPos val="none"/>
        <c:crossAx val="45409408"/>
        <c:crosses val="autoZero"/>
        <c:auto val="1"/>
        <c:lblOffset val="100"/>
        <c:baseTimeUnit val="years"/>
      </c:dateAx>
      <c:valAx>
        <c:axId val="454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168704"/>
        <c:axId val="46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68704"/>
        <c:axId val="46174976"/>
      </c:lineChart>
      <c:dateAx>
        <c:axId val="46168704"/>
        <c:scaling>
          <c:orientation val="minMax"/>
        </c:scaling>
        <c:delete val="1"/>
        <c:axPos val="b"/>
        <c:numFmt formatCode="ge" sourceLinked="1"/>
        <c:majorTickMark val="none"/>
        <c:minorTickMark val="none"/>
        <c:tickLblPos val="none"/>
        <c:crossAx val="46174976"/>
        <c:crosses val="autoZero"/>
        <c:auto val="1"/>
        <c:lblOffset val="100"/>
        <c:baseTimeUnit val="years"/>
      </c:dateAx>
      <c:valAx>
        <c:axId val="46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15168"/>
        <c:axId val="462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15168"/>
        <c:axId val="46217088"/>
      </c:lineChart>
      <c:dateAx>
        <c:axId val="46215168"/>
        <c:scaling>
          <c:orientation val="minMax"/>
        </c:scaling>
        <c:delete val="1"/>
        <c:axPos val="b"/>
        <c:numFmt formatCode="ge" sourceLinked="1"/>
        <c:majorTickMark val="none"/>
        <c:minorTickMark val="none"/>
        <c:tickLblPos val="none"/>
        <c:crossAx val="46217088"/>
        <c:crosses val="autoZero"/>
        <c:auto val="1"/>
        <c:lblOffset val="100"/>
        <c:baseTimeUnit val="years"/>
      </c:dateAx>
      <c:valAx>
        <c:axId val="462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44224"/>
        <c:axId val="462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44224"/>
        <c:axId val="46246144"/>
      </c:lineChart>
      <c:dateAx>
        <c:axId val="46244224"/>
        <c:scaling>
          <c:orientation val="minMax"/>
        </c:scaling>
        <c:delete val="1"/>
        <c:axPos val="b"/>
        <c:numFmt formatCode="ge" sourceLinked="1"/>
        <c:majorTickMark val="none"/>
        <c:minorTickMark val="none"/>
        <c:tickLblPos val="none"/>
        <c:crossAx val="46246144"/>
        <c:crosses val="autoZero"/>
        <c:auto val="1"/>
        <c:lblOffset val="100"/>
        <c:baseTimeUnit val="years"/>
      </c:dateAx>
      <c:valAx>
        <c:axId val="462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64320"/>
        <c:axId val="46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64320"/>
        <c:axId val="46266240"/>
      </c:lineChart>
      <c:dateAx>
        <c:axId val="46264320"/>
        <c:scaling>
          <c:orientation val="minMax"/>
        </c:scaling>
        <c:delete val="1"/>
        <c:axPos val="b"/>
        <c:numFmt formatCode="ge" sourceLinked="1"/>
        <c:majorTickMark val="none"/>
        <c:minorTickMark val="none"/>
        <c:tickLblPos val="none"/>
        <c:crossAx val="46266240"/>
        <c:crosses val="autoZero"/>
        <c:auto val="1"/>
        <c:lblOffset val="100"/>
        <c:baseTimeUnit val="years"/>
      </c:dateAx>
      <c:valAx>
        <c:axId val="46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1221.3900000000001</c:v>
                </c:pt>
                <c:pt idx="1">
                  <c:v>1199.45</c:v>
                </c:pt>
                <c:pt idx="2">
                  <c:v>1147.08</c:v>
                </c:pt>
                <c:pt idx="3">
                  <c:v>1090</c:v>
                </c:pt>
                <c:pt idx="4">
                  <c:v>1028.1400000000001</c:v>
                </c:pt>
              </c:numCache>
            </c:numRef>
          </c:val>
        </c:ser>
        <c:dLbls>
          <c:showLegendKey val="0"/>
          <c:showVal val="0"/>
          <c:showCatName val="0"/>
          <c:showSerName val="0"/>
          <c:showPercent val="0"/>
          <c:showBubbleSize val="0"/>
        </c:dLbls>
        <c:gapWidth val="150"/>
        <c:axId val="46366080"/>
        <c:axId val="463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46366080"/>
        <c:axId val="46368256"/>
      </c:lineChart>
      <c:dateAx>
        <c:axId val="46366080"/>
        <c:scaling>
          <c:orientation val="minMax"/>
        </c:scaling>
        <c:delete val="1"/>
        <c:axPos val="b"/>
        <c:numFmt formatCode="ge" sourceLinked="1"/>
        <c:majorTickMark val="none"/>
        <c:minorTickMark val="none"/>
        <c:tickLblPos val="none"/>
        <c:crossAx val="46368256"/>
        <c:crosses val="autoZero"/>
        <c:auto val="1"/>
        <c:lblOffset val="100"/>
        <c:baseTimeUnit val="years"/>
      </c:dateAx>
      <c:valAx>
        <c:axId val="463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82.6</c:v>
                </c:pt>
                <c:pt idx="1">
                  <c:v>74.98</c:v>
                </c:pt>
                <c:pt idx="2">
                  <c:v>75.510000000000005</c:v>
                </c:pt>
                <c:pt idx="3">
                  <c:v>74.63</c:v>
                </c:pt>
                <c:pt idx="4">
                  <c:v>72.34</c:v>
                </c:pt>
              </c:numCache>
            </c:numRef>
          </c:val>
        </c:ser>
        <c:dLbls>
          <c:showLegendKey val="0"/>
          <c:showVal val="0"/>
          <c:showCatName val="0"/>
          <c:showSerName val="0"/>
          <c:showPercent val="0"/>
          <c:showBubbleSize val="0"/>
        </c:dLbls>
        <c:gapWidth val="150"/>
        <c:axId val="46423040"/>
        <c:axId val="464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46423040"/>
        <c:axId val="46425216"/>
      </c:lineChart>
      <c:dateAx>
        <c:axId val="46423040"/>
        <c:scaling>
          <c:orientation val="minMax"/>
        </c:scaling>
        <c:delete val="1"/>
        <c:axPos val="b"/>
        <c:numFmt formatCode="ge" sourceLinked="1"/>
        <c:majorTickMark val="none"/>
        <c:minorTickMark val="none"/>
        <c:tickLblPos val="none"/>
        <c:crossAx val="46425216"/>
        <c:crosses val="autoZero"/>
        <c:auto val="1"/>
        <c:lblOffset val="100"/>
        <c:baseTimeUnit val="years"/>
      </c:dateAx>
      <c:valAx>
        <c:axId val="464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157.58000000000001</c:v>
                </c:pt>
                <c:pt idx="1">
                  <c:v>173.05</c:v>
                </c:pt>
                <c:pt idx="2">
                  <c:v>171.84</c:v>
                </c:pt>
                <c:pt idx="3">
                  <c:v>173.87</c:v>
                </c:pt>
                <c:pt idx="4">
                  <c:v>183.23</c:v>
                </c:pt>
              </c:numCache>
            </c:numRef>
          </c:val>
        </c:ser>
        <c:dLbls>
          <c:showLegendKey val="0"/>
          <c:showVal val="0"/>
          <c:showCatName val="0"/>
          <c:showSerName val="0"/>
          <c:showPercent val="0"/>
          <c:showBubbleSize val="0"/>
        </c:dLbls>
        <c:gapWidth val="150"/>
        <c:axId val="46442752"/>
        <c:axId val="464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46442752"/>
        <c:axId val="46453120"/>
      </c:lineChart>
      <c:dateAx>
        <c:axId val="46442752"/>
        <c:scaling>
          <c:orientation val="minMax"/>
        </c:scaling>
        <c:delete val="1"/>
        <c:axPos val="b"/>
        <c:numFmt formatCode="ge" sourceLinked="1"/>
        <c:majorTickMark val="none"/>
        <c:minorTickMark val="none"/>
        <c:tickLblPos val="none"/>
        <c:crossAx val="46453120"/>
        <c:crosses val="autoZero"/>
        <c:auto val="1"/>
        <c:lblOffset val="100"/>
        <c:baseTimeUnit val="years"/>
      </c:dateAx>
      <c:valAx>
        <c:axId val="464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稲沢市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138526</v>
      </c>
      <c r="AM8" s="64"/>
      <c r="AN8" s="64"/>
      <c r="AO8" s="64"/>
      <c r="AP8" s="64"/>
      <c r="AQ8" s="64"/>
      <c r="AR8" s="64"/>
      <c r="AS8" s="64"/>
      <c r="AT8" s="63">
        <f>データ!S6</f>
        <v>79.349999999999994</v>
      </c>
      <c r="AU8" s="63"/>
      <c r="AV8" s="63"/>
      <c r="AW8" s="63"/>
      <c r="AX8" s="63"/>
      <c r="AY8" s="63"/>
      <c r="AZ8" s="63"/>
      <c r="BA8" s="63"/>
      <c r="BB8" s="63">
        <f>データ!T6</f>
        <v>1745.76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5.81</v>
      </c>
      <c r="Q10" s="63"/>
      <c r="R10" s="63"/>
      <c r="S10" s="63"/>
      <c r="T10" s="63"/>
      <c r="U10" s="63"/>
      <c r="V10" s="63"/>
      <c r="W10" s="63">
        <f>データ!P6</f>
        <v>97.12</v>
      </c>
      <c r="X10" s="63"/>
      <c r="Y10" s="63"/>
      <c r="Z10" s="63"/>
      <c r="AA10" s="63"/>
      <c r="AB10" s="63"/>
      <c r="AC10" s="63"/>
      <c r="AD10" s="64">
        <f>データ!Q6</f>
        <v>2484</v>
      </c>
      <c r="AE10" s="64"/>
      <c r="AF10" s="64"/>
      <c r="AG10" s="64"/>
      <c r="AH10" s="64"/>
      <c r="AI10" s="64"/>
      <c r="AJ10" s="64"/>
      <c r="AK10" s="2"/>
      <c r="AL10" s="64">
        <f>データ!U6</f>
        <v>8036</v>
      </c>
      <c r="AM10" s="64"/>
      <c r="AN10" s="64"/>
      <c r="AO10" s="64"/>
      <c r="AP10" s="64"/>
      <c r="AQ10" s="64"/>
      <c r="AR10" s="64"/>
      <c r="AS10" s="64"/>
      <c r="AT10" s="63">
        <f>データ!V6</f>
        <v>2.87</v>
      </c>
      <c r="AU10" s="63"/>
      <c r="AV10" s="63"/>
      <c r="AW10" s="63"/>
      <c r="AX10" s="63"/>
      <c r="AY10" s="63"/>
      <c r="AZ10" s="63"/>
      <c r="BA10" s="63"/>
      <c r="BB10" s="63">
        <f>データ!W6</f>
        <v>2800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232203</v>
      </c>
      <c r="D6" s="31">
        <f t="shared" si="3"/>
        <v>47</v>
      </c>
      <c r="E6" s="31">
        <f t="shared" si="3"/>
        <v>17</v>
      </c>
      <c r="F6" s="31">
        <f t="shared" si="3"/>
        <v>5</v>
      </c>
      <c r="G6" s="31">
        <f t="shared" si="3"/>
        <v>0</v>
      </c>
      <c r="H6" s="31" t="str">
        <f t="shared" si="3"/>
        <v>愛知県　稲沢市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5.81</v>
      </c>
      <c r="P6" s="32">
        <f t="shared" si="3"/>
        <v>97.12</v>
      </c>
      <c r="Q6" s="32">
        <f t="shared" si="3"/>
        <v>2484</v>
      </c>
      <c r="R6" s="32">
        <f t="shared" si="3"/>
        <v>138526</v>
      </c>
      <c r="S6" s="32">
        <f t="shared" si="3"/>
        <v>79.349999999999994</v>
      </c>
      <c r="T6" s="32">
        <f t="shared" si="3"/>
        <v>1745.76</v>
      </c>
      <c r="U6" s="32">
        <f t="shared" si="3"/>
        <v>8036</v>
      </c>
      <c r="V6" s="32">
        <f t="shared" si="3"/>
        <v>2.87</v>
      </c>
      <c r="W6" s="32">
        <f t="shared" si="3"/>
        <v>2800</v>
      </c>
      <c r="X6" s="33">
        <f>IF(X7="",NA(),X7)</f>
        <v>88.26</v>
      </c>
      <c r="Y6" s="33">
        <f t="shared" ref="Y6:AG6" si="4">IF(Y7="",NA(),Y7)</f>
        <v>86.48</v>
      </c>
      <c r="Z6" s="33">
        <f t="shared" si="4"/>
        <v>94.63</v>
      </c>
      <c r="AA6" s="33">
        <f t="shared" si="4"/>
        <v>86.21</v>
      </c>
      <c r="AB6" s="33">
        <f t="shared" si="4"/>
        <v>85.43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1221.3900000000001</v>
      </c>
      <c r="BF6" s="33">
        <f t="shared" ref="BF6:BN6" si="7">IF(BF7="",NA(),BF7)</f>
        <v>1199.45</v>
      </c>
      <c r="BG6" s="33">
        <f t="shared" si="7"/>
        <v>1147.08</v>
      </c>
      <c r="BH6" s="33">
        <f t="shared" si="7"/>
        <v>1090</v>
      </c>
      <c r="BI6" s="33">
        <f t="shared" si="7"/>
        <v>1028.1400000000001</v>
      </c>
      <c r="BJ6" s="33">
        <f t="shared" si="7"/>
        <v>1316.7</v>
      </c>
      <c r="BK6" s="33">
        <f t="shared" si="7"/>
        <v>1224.75</v>
      </c>
      <c r="BL6" s="33">
        <f t="shared" si="7"/>
        <v>1144.05</v>
      </c>
      <c r="BM6" s="33">
        <f t="shared" si="7"/>
        <v>1126.77</v>
      </c>
      <c r="BN6" s="33">
        <f t="shared" si="7"/>
        <v>1044.8</v>
      </c>
      <c r="BO6" s="32" t="str">
        <f>IF(BO7="","",IF(BO7="-","【-】","【"&amp;SUBSTITUTE(TEXT(BO7,"#,##0.00"),"-","△")&amp;"】"))</f>
        <v>【992.47】</v>
      </c>
      <c r="BP6" s="33">
        <f>IF(BP7="",NA(),BP7)</f>
        <v>82.6</v>
      </c>
      <c r="BQ6" s="33">
        <f t="shared" ref="BQ6:BY6" si="8">IF(BQ7="",NA(),BQ7)</f>
        <v>74.98</v>
      </c>
      <c r="BR6" s="33">
        <f t="shared" si="8"/>
        <v>75.510000000000005</v>
      </c>
      <c r="BS6" s="33">
        <f t="shared" si="8"/>
        <v>74.63</v>
      </c>
      <c r="BT6" s="33">
        <f t="shared" si="8"/>
        <v>72.34</v>
      </c>
      <c r="BU6" s="33">
        <f t="shared" si="8"/>
        <v>43.24</v>
      </c>
      <c r="BV6" s="33">
        <f t="shared" si="8"/>
        <v>42.13</v>
      </c>
      <c r="BW6" s="33">
        <f t="shared" si="8"/>
        <v>42.48</v>
      </c>
      <c r="BX6" s="33">
        <f t="shared" si="8"/>
        <v>50.9</v>
      </c>
      <c r="BY6" s="33">
        <f t="shared" si="8"/>
        <v>50.82</v>
      </c>
      <c r="BZ6" s="32" t="str">
        <f>IF(BZ7="","",IF(BZ7="-","【-】","【"&amp;SUBSTITUTE(TEXT(BZ7,"#,##0.00"),"-","△")&amp;"】"))</f>
        <v>【51.49】</v>
      </c>
      <c r="CA6" s="33">
        <f>IF(CA7="",NA(),CA7)</f>
        <v>157.58000000000001</v>
      </c>
      <c r="CB6" s="33">
        <f t="shared" ref="CB6:CJ6" si="9">IF(CB7="",NA(),CB7)</f>
        <v>173.05</v>
      </c>
      <c r="CC6" s="33">
        <f t="shared" si="9"/>
        <v>171.84</v>
      </c>
      <c r="CD6" s="33">
        <f t="shared" si="9"/>
        <v>173.87</v>
      </c>
      <c r="CE6" s="33">
        <f t="shared" si="9"/>
        <v>183.23</v>
      </c>
      <c r="CF6" s="33">
        <f t="shared" si="9"/>
        <v>338.76</v>
      </c>
      <c r="CG6" s="33">
        <f t="shared" si="9"/>
        <v>348.41</v>
      </c>
      <c r="CH6" s="33">
        <f t="shared" si="9"/>
        <v>343.8</v>
      </c>
      <c r="CI6" s="33">
        <f t="shared" si="9"/>
        <v>293.27</v>
      </c>
      <c r="CJ6" s="33">
        <f t="shared" si="9"/>
        <v>300.52</v>
      </c>
      <c r="CK6" s="32" t="str">
        <f>IF(CK7="","",IF(CK7="-","【-】","【"&amp;SUBSTITUTE(TEXT(CK7,"#,##0.00"),"-","△")&amp;"】"))</f>
        <v>【295.10】</v>
      </c>
      <c r="CL6" s="33">
        <f>IF(CL7="",NA(),CL7)</f>
        <v>57.4</v>
      </c>
      <c r="CM6" s="33">
        <f t="shared" ref="CM6:CU6" si="10">IF(CM7="",NA(),CM7)</f>
        <v>57.64</v>
      </c>
      <c r="CN6" s="33">
        <f t="shared" si="10"/>
        <v>55.47</v>
      </c>
      <c r="CO6" s="33">
        <f t="shared" si="10"/>
        <v>56.73</v>
      </c>
      <c r="CP6" s="33">
        <f t="shared" si="10"/>
        <v>56.01</v>
      </c>
      <c r="CQ6" s="33">
        <f t="shared" si="10"/>
        <v>44.65</v>
      </c>
      <c r="CR6" s="33">
        <f t="shared" si="10"/>
        <v>46.85</v>
      </c>
      <c r="CS6" s="33">
        <f t="shared" si="10"/>
        <v>46.06</v>
      </c>
      <c r="CT6" s="33">
        <f t="shared" si="10"/>
        <v>53.78</v>
      </c>
      <c r="CU6" s="33">
        <f t="shared" si="10"/>
        <v>53.24</v>
      </c>
      <c r="CV6" s="32" t="str">
        <f>IF(CV7="","",IF(CV7="-","【-】","【"&amp;SUBSTITUTE(TEXT(CV7,"#,##0.00"),"-","△")&amp;"】"))</f>
        <v>【53.32】</v>
      </c>
      <c r="CW6" s="33">
        <f>IF(CW7="",NA(),CW7)</f>
        <v>86.96</v>
      </c>
      <c r="CX6" s="33">
        <f t="shared" ref="CX6:DF6" si="11">IF(CX7="",NA(),CX7)</f>
        <v>87.41</v>
      </c>
      <c r="CY6" s="33">
        <f t="shared" si="11"/>
        <v>88.7</v>
      </c>
      <c r="CZ6" s="33">
        <f t="shared" si="11"/>
        <v>89.05</v>
      </c>
      <c r="DA6" s="33">
        <f t="shared" si="11"/>
        <v>89.86</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232203</v>
      </c>
      <c r="D7" s="35">
        <v>47</v>
      </c>
      <c r="E7" s="35">
        <v>17</v>
      </c>
      <c r="F7" s="35">
        <v>5</v>
      </c>
      <c r="G7" s="35">
        <v>0</v>
      </c>
      <c r="H7" s="35" t="s">
        <v>96</v>
      </c>
      <c r="I7" s="35" t="s">
        <v>97</v>
      </c>
      <c r="J7" s="35" t="s">
        <v>98</v>
      </c>
      <c r="K7" s="35" t="s">
        <v>99</v>
      </c>
      <c r="L7" s="35" t="s">
        <v>100</v>
      </c>
      <c r="M7" s="36" t="s">
        <v>101</v>
      </c>
      <c r="N7" s="36" t="s">
        <v>102</v>
      </c>
      <c r="O7" s="36">
        <v>5.81</v>
      </c>
      <c r="P7" s="36">
        <v>97.12</v>
      </c>
      <c r="Q7" s="36">
        <v>2484</v>
      </c>
      <c r="R7" s="36">
        <v>138526</v>
      </c>
      <c r="S7" s="36">
        <v>79.349999999999994</v>
      </c>
      <c r="T7" s="36">
        <v>1745.76</v>
      </c>
      <c r="U7" s="36">
        <v>8036</v>
      </c>
      <c r="V7" s="36">
        <v>2.87</v>
      </c>
      <c r="W7" s="36">
        <v>2800</v>
      </c>
      <c r="X7" s="36">
        <v>88.26</v>
      </c>
      <c r="Y7" s="36">
        <v>86.48</v>
      </c>
      <c r="Z7" s="36">
        <v>94.63</v>
      </c>
      <c r="AA7" s="36">
        <v>86.21</v>
      </c>
      <c r="AB7" s="36">
        <v>85.43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1221.3900000000001</v>
      </c>
      <c r="BF7" s="36">
        <v>1199.45</v>
      </c>
      <c r="BG7" s="36">
        <v>1147.08</v>
      </c>
      <c r="BH7" s="36">
        <v>1090</v>
      </c>
      <c r="BI7" s="36">
        <v>1028.1400000000001</v>
      </c>
      <c r="BJ7" s="36">
        <v>1316.7</v>
      </c>
      <c r="BK7" s="36">
        <v>1224.75</v>
      </c>
      <c r="BL7" s="36">
        <v>1144.05</v>
      </c>
      <c r="BM7" s="36">
        <v>1126.77</v>
      </c>
      <c r="BN7" s="36">
        <v>1044.8</v>
      </c>
      <c r="BO7" s="36">
        <v>992.47</v>
      </c>
      <c r="BP7" s="36">
        <v>82.6</v>
      </c>
      <c r="BQ7" s="36">
        <v>74.98</v>
      </c>
      <c r="BR7" s="36">
        <v>75.510000000000005</v>
      </c>
      <c r="BS7" s="36">
        <v>74.63</v>
      </c>
      <c r="BT7" s="36">
        <v>72.34</v>
      </c>
      <c r="BU7" s="36">
        <v>43.24</v>
      </c>
      <c r="BV7" s="36">
        <v>42.13</v>
      </c>
      <c r="BW7" s="36">
        <v>42.48</v>
      </c>
      <c r="BX7" s="36">
        <v>50.9</v>
      </c>
      <c r="BY7" s="36">
        <v>50.82</v>
      </c>
      <c r="BZ7" s="36">
        <v>51.49</v>
      </c>
      <c r="CA7" s="36">
        <v>157.58000000000001</v>
      </c>
      <c r="CB7" s="36">
        <v>173.05</v>
      </c>
      <c r="CC7" s="36">
        <v>171.84</v>
      </c>
      <c r="CD7" s="36">
        <v>173.87</v>
      </c>
      <c r="CE7" s="36">
        <v>183.23</v>
      </c>
      <c r="CF7" s="36">
        <v>338.76</v>
      </c>
      <c r="CG7" s="36">
        <v>348.41</v>
      </c>
      <c r="CH7" s="36">
        <v>343.8</v>
      </c>
      <c r="CI7" s="36">
        <v>293.27</v>
      </c>
      <c r="CJ7" s="36">
        <v>300.52</v>
      </c>
      <c r="CK7" s="36">
        <v>295.10000000000002</v>
      </c>
      <c r="CL7" s="36">
        <v>57.4</v>
      </c>
      <c r="CM7" s="36">
        <v>57.64</v>
      </c>
      <c r="CN7" s="36">
        <v>55.47</v>
      </c>
      <c r="CO7" s="36">
        <v>56.73</v>
      </c>
      <c r="CP7" s="36">
        <v>56.01</v>
      </c>
      <c r="CQ7" s="36">
        <v>44.65</v>
      </c>
      <c r="CR7" s="36">
        <v>46.85</v>
      </c>
      <c r="CS7" s="36">
        <v>46.06</v>
      </c>
      <c r="CT7" s="36">
        <v>53.78</v>
      </c>
      <c r="CU7" s="36">
        <v>53.24</v>
      </c>
      <c r="CV7" s="36">
        <v>53.32</v>
      </c>
      <c r="CW7" s="36">
        <v>86.96</v>
      </c>
      <c r="CX7" s="36">
        <v>87.41</v>
      </c>
      <c r="CY7" s="36">
        <v>88.7</v>
      </c>
      <c r="CZ7" s="36">
        <v>89.05</v>
      </c>
      <c r="DA7" s="36">
        <v>89.86</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2016-02-03T09:14:38Z</dcterms:created>
  <dcterms:modified xsi:type="dcterms:W3CDTF">2016-02-25T02:56:53Z</dcterms:modified>
  <cp:category/>
</cp:coreProperties>
</file>