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B10" i="4" s="1"/>
  <c r="L6" i="5"/>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AL8" i="4"/>
  <c r="W8" i="4"/>
  <c r="I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<sst xmlns="http://schemas.openxmlformats.org/spreadsheetml/2006/main" count="221" uniqueCount="111">
  <si>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</si>
  <si>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</si>
  <si>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</si>
  <si>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</si>
  <si>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</si>
  <si>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</si>
  <si>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</si>
  <si>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</si>
  <si>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</si>
  <si>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</si>
  <si>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</si>
  <si>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</si>
  <si>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</si>
  <si>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</si>
  <si>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</si>
  <si>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</si>
  <si>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</si>
  <si>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</si>
  <si>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</si>
  <si>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</si>
  <si>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</si>
  <si>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</si>
  <si>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</si>
  <si>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</si>
  <si>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</si>
  <si>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</si>
  <si>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</si>
  <si>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</si>
  <si>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</si>
  <si>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</si>
  <si>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</si>
  <si>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</si>
  <si>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</si>
  <si>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</si>
  <si>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</si>
  <si>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</si>
  <si>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</si>
  <si>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</si>
  <si>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</si>
  <si>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</si>
  <si>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</si>
  <si>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</si>
  <si>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</si>
  <si>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</si>
  <si>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</si>
  <si>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</si>
  <si>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</si>
  <si>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</si>
  <si>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</si>
  <si>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</si>
  <si>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</si>
  <si>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</si>
  <si>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</si>
  <si>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</si>
  <si>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</si>
  <si>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</si>
  <si>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</si>
  <si>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</si>
  <si>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</si>
  <si>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</si>
  <si>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</si>
  <si>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</si>
  <si>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</si>
  <si>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</si>
  <si>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</si>
  <si>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</si>
  <si>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</si>
  <si>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</si>
  <si>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</si>
  <si>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</si>
  <si>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</si>
  <si>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</si>
  <si>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</si>
  <si>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</si>
  <si>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</si>
  <si>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</si>
  <si>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</si>
  <si>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</si>
  <si>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</si>
  <si>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</si>
  <si>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</si>
  <si>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</si>
  <si>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</si>
  <si>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</si>
  <si>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</si>
  <si>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</si>
  <si>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</si>
  <si>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</si>
  <si>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</si>
  <si>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</si>
  <si>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</si>
  <si>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</si>
  <si>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</si>
  <si>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</si>
  <si>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</si>
  <si>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</si>
  <si>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新城市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</si>
  <si>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</si>
  <si>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</si>
  <si>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</si>
  <si>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</si>
  <si>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</si>
  <si>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</si>
  <si>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</si>
  <si>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</si>
  <si>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</si>
  <si>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</si>
  <si>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</si>
  <si>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農業集落排水事業において、管渠の更新投資・老朽化対策は行っておりませんでした。今後長寿命化計画に合わせ、更新や老朽化対策を実施する予定です。</t>
    <rPh sb="0" eb="2">
      <t>ノウギョウ</t>
    </rPh>
    <rPh sb="2" eb="4">
      <t>シュウラク</t>
    </rPh>
    <rPh sb="4" eb="6">
      <t>ハイスイ</t>
    </rPh>
    <rPh sb="6" eb="8">
      <t>ジギョウ</t>
    </rPh>
    <rPh sb="13" eb="15">
      <t>カンキョ</t>
    </rPh>
    <rPh sb="16" eb="18">
      <t>コウシン</t>
    </rPh>
    <rPh sb="18" eb="20">
      <t>トウシ</t>
    </rPh>
    <rPh sb="21" eb="24">
      <t>ロウキュウカ</t>
    </rPh>
    <rPh sb="24" eb="26">
      <t>タイサク</t>
    </rPh>
    <rPh sb="27" eb="28">
      <t>オコナ</t>
    </rPh>
    <rPh sb="39" eb="41">
      <t>コンゴ</t>
    </rPh>
    <rPh sb="41" eb="42">
      <t>チョウ</t>
    </rPh>
    <rPh sb="42" eb="45">
      <t>ジュミョウカ</t>
    </rPh>
    <rPh sb="45" eb="47">
      <t>ケイカク</t>
    </rPh>
    <rPh sb="48" eb="49">
      <t>ア</t>
    </rPh>
    <rPh sb="52" eb="54">
      <t>コウシン</t>
    </rPh>
    <rPh sb="55" eb="58">
      <t>ロウキュウカ</t>
    </rPh>
    <rPh sb="58" eb="60">
      <t>タイサク</t>
    </rPh>
    <rPh sb="61" eb="63">
      <t>ジッシ</t>
    </rPh>
    <rPh sb="65" eb="67">
      <t>ヨテイ</t>
    </rPh>
    <phoneticPr fontId="4"/>
  </si>
  <si>
    <t>処理場を所有しているため、維持管理費が高額になり料金収入では賄えていない状況である。汚水処理原価を見ても公共下水道に比べると高額である。そのため経営改善はもちろんであるが、適正な使用料についても検討していかなければいけない。</t>
    <rPh sb="0" eb="3">
      <t>ショリジョウ</t>
    </rPh>
    <rPh sb="4" eb="6">
      <t>ショユウ</t>
    </rPh>
    <rPh sb="13" eb="15">
      <t>イジ</t>
    </rPh>
    <rPh sb="15" eb="18">
      <t>カンリヒ</t>
    </rPh>
    <rPh sb="19" eb="21">
      <t>コウガク</t>
    </rPh>
    <rPh sb="24" eb="26">
      <t>リョウキン</t>
    </rPh>
    <rPh sb="26" eb="28">
      <t>シュウニュウ</t>
    </rPh>
    <rPh sb="30" eb="31">
      <t>マカナ</t>
    </rPh>
    <rPh sb="36" eb="38">
      <t>ジョウキョウ</t>
    </rPh>
    <rPh sb="42" eb="44">
      <t>オスイ</t>
    </rPh>
    <rPh sb="44" eb="46">
      <t>ショリ</t>
    </rPh>
    <rPh sb="46" eb="48">
      <t>ゲンカ</t>
    </rPh>
    <rPh sb="49" eb="50">
      <t>ミ</t>
    </rPh>
    <rPh sb="52" eb="54">
      <t>コウキョウ</t>
    </rPh>
    <rPh sb="54" eb="57">
      <t>ゲスイドウ</t>
    </rPh>
    <rPh sb="58" eb="59">
      <t>クラ</t>
    </rPh>
    <rPh sb="62" eb="64">
      <t>コウガク</t>
    </rPh>
    <rPh sb="72" eb="74">
      <t>ケイエイ</t>
    </rPh>
    <rPh sb="74" eb="76">
      <t>カイゼン</t>
    </rPh>
    <rPh sb="86" eb="88">
      <t>テキセイ</t>
    </rPh>
    <rPh sb="89" eb="92">
      <t>シヨウリョウ</t>
    </rPh>
    <rPh sb="97" eb="99">
      <t>ケントウ</t>
    </rPh>
    <phoneticPr fontId="4"/>
  </si>
  <si>
    <t>収益的収支比率は数値が100％未満の場合、単年度の収支が赤字であることを示しています。当市では地方債償還金が大きな割合を占めていることが赤字の要因となっています。この指標では経営が悪くないように見えますが、一般会計繰入金に依存しているため判断はできません。経費回収率は低く、使用料で回収すべき経費を使用料で賄えていないということが分かります。平成26年度で下落したのは新城南部地区が供用開始となり、処理場の維持管理費が増加したためです。また、汚水処理にどれだけ費用がかかっているかを示す汚水処理原価はかなり高くなっていますが、類似団体と比べて大差はありません。企業債残高対事業規模比率は料金収入に対する企業債残高の割合であり、企業債残高の規模を示す指標です。比率は年々は少なくなっており類似団体と比べても良好と言えます。処理場の処理能力と実際の処理水量の割合を示した施設利用率については、類似団体より多少低くなっていますが、農業集落排水施設を利用できる地域の人たちがどれだけ接続しているかを示す水洗化率は類似団体と比べて大差はありません。施設利用率と水洗化率はどちらも平成26年度に下落していますが、これは新城南部地区の供用開始によるものです。</t>
    <rPh sb="90" eb="91">
      <t>ワル</t>
    </rPh>
    <rPh sb="134" eb="135">
      <t>ヒク</t>
    </rPh>
    <rPh sb="171" eb="173">
      <t>ヘイセイ</t>
    </rPh>
    <rPh sb="175" eb="176">
      <t>ネン</t>
    </rPh>
    <rPh sb="176" eb="177">
      <t>ド</t>
    </rPh>
    <rPh sb="178" eb="180">
      <t>ゲラク</t>
    </rPh>
    <rPh sb="184" eb="186">
      <t>シンシロ</t>
    </rPh>
    <rPh sb="186" eb="188">
      <t>ナンブ</t>
    </rPh>
    <rPh sb="188" eb="190">
      <t>チク</t>
    </rPh>
    <rPh sb="191" eb="193">
      <t>キョウヨウ</t>
    </rPh>
    <rPh sb="193" eb="195">
      <t>カイシ</t>
    </rPh>
    <rPh sb="199" eb="202">
      <t>ショリジョウ</t>
    </rPh>
    <rPh sb="203" eb="205">
      <t>イジ</t>
    </rPh>
    <rPh sb="205" eb="208">
      <t>カンリヒ</t>
    </rPh>
    <rPh sb="209" eb="211">
      <t>ゾウカ</t>
    </rPh>
    <rPh sb="241" eb="242">
      <t>シメ</t>
    </rPh>
    <rPh sb="253" eb="254">
      <t>タカ</t>
    </rPh>
    <rPh sb="263" eb="265">
      <t>ルイジ</t>
    </rPh>
    <rPh sb="265" eb="267">
      <t>ダンタイ</t>
    </rPh>
    <rPh sb="268" eb="269">
      <t>クラ</t>
    </rPh>
    <rPh sb="271" eb="273">
      <t>タイサ</t>
    </rPh>
    <rPh sb="286" eb="288">
      <t>ジギョウ</t>
    </rPh>
    <rPh sb="288" eb="290">
      <t>キボ</t>
    </rPh>
    <rPh sb="293" eb="295">
      <t>リョウキン</t>
    </rPh>
    <rPh sb="295" eb="297">
      <t>シュウニュウ</t>
    </rPh>
    <rPh sb="322" eb="323">
      <t>シメ</t>
    </rPh>
    <rPh sb="329" eb="331">
      <t>ヒリツ</t>
    </rPh>
    <rPh sb="332" eb="334">
      <t>ネンネン</t>
    </rPh>
    <rPh sb="335" eb="336">
      <t>スク</t>
    </rPh>
    <rPh sb="343" eb="345">
      <t>ルイジ</t>
    </rPh>
    <rPh sb="345" eb="347">
      <t>ダンタイ</t>
    </rPh>
    <rPh sb="348" eb="349">
      <t>クラ</t>
    </rPh>
    <rPh sb="352" eb="354">
      <t>リョウコウ</t>
    </rPh>
    <rPh sb="355" eb="356">
      <t>イ</t>
    </rPh>
    <rPh sb="360" eb="363">
      <t>ショリジョウ</t>
    </rPh>
    <rPh sb="364" eb="366">
      <t>ショリ</t>
    </rPh>
    <rPh sb="366" eb="368">
      <t>ノウリョク</t>
    </rPh>
    <rPh sb="369" eb="371">
      <t>ジッサイ</t>
    </rPh>
    <rPh sb="372" eb="374">
      <t>ショリ</t>
    </rPh>
    <rPh sb="374" eb="376">
      <t>スイリョウ</t>
    </rPh>
    <rPh sb="377" eb="379">
      <t>ワリアイ</t>
    </rPh>
    <rPh sb="380" eb="381">
      <t>シメ</t>
    </rPh>
    <rPh sb="383" eb="385">
      <t>シセツ</t>
    </rPh>
    <rPh sb="385" eb="388">
      <t>リヨウリツ</t>
    </rPh>
    <rPh sb="394" eb="396">
      <t>ルイジ</t>
    </rPh>
    <rPh sb="396" eb="398">
      <t>ダンタイ</t>
    </rPh>
    <rPh sb="400" eb="402">
      <t>タショウ</t>
    </rPh>
    <rPh sb="402" eb="403">
      <t>ヒク</t>
    </rPh>
    <rPh sb="412" eb="414">
      <t>ノウギョウ</t>
    </rPh>
    <rPh sb="414" eb="416">
      <t>シュウラク</t>
    </rPh>
    <rPh sb="416" eb="418">
      <t>ハイスイ</t>
    </rPh>
    <rPh sb="418" eb="420">
      <t>シセツ</t>
    </rPh>
    <rPh sb="447" eb="450">
      <t>スイセンカ</t>
    </rPh>
    <rPh sb="450" eb="451">
      <t>リツ</t>
    </rPh>
    <rPh sb="469" eb="471">
      <t>シセツ</t>
    </rPh>
    <rPh sb="471" eb="474">
      <t>リヨウリツ</t>
    </rPh>
    <rPh sb="475" eb="478">
      <t>スイセンカ</t>
    </rPh>
    <rPh sb="478" eb="479">
      <t>リツ</t>
    </rPh>
    <rPh sb="484" eb="486">
      <t>ヘイセイ</t>
    </rPh>
    <rPh sb="510" eb="512">
      <t>キョウヨウ</t>
    </rPh>
    <rPh sb="512" eb="514">
      <t>カイシ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</si>
</sst>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3544576"/>
        <c:axId val="4354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43544576"/>
        <c:axId val="43546496"/>
      </c:lineChart>
      <c:dateAx>
        <c:axId val="43544576"/>
        <c:scaling>
          <c:orientation val="minMax"/>
        </c:scaling>
        <c:delete val="1"/>
        <c:axPos val="b"/>
        <c:numFmt formatCode="ge" sourceLinked="1"/>
        <c:majorTickMark val="none"/>
        <c:minorTickMark val="none"/>
        <c:tickLblPos val="none"/>
        <c:crossAx val="43546496"/>
        <c:crosses val="autoZero"/>
        <c:auto val="1"/>
        <c:lblOffset val="100"/>
        <c:baseTimeUnit val="years"/>
      </c:dateAx>
      <c:valAx>
        <c:axId val="4354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544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45.85</c:v>
                </c:pt>
                <c:pt idx="1">
                  <c:v>47.78</c:v>
                </c:pt>
                <c:pt idx="2">
                  <c:v>50.73</c:v>
                </c:pt>
                <c:pt idx="3">
                  <c:v>51.57</c:v>
                </c:pt>
                <c:pt idx="4">
                  <c:v>39.880000000000003</c:v>
                </c:pt>
              </c:numCache>
            </c:numRef>
          </c:val>
        </c:ser>
        <c:dLbls>
          <c:showLegendKey val="0"/>
          <c:showVal val="0"/>
          <c:showCatName val="0"/>
          <c:showSerName val="0"/>
          <c:showPercent val="0"/>
          <c:showBubbleSize val="0"/>
        </c:dLbls>
        <c:gapWidth val="150"/>
        <c:axId val="96932224"/>
        <c:axId val="9693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96932224"/>
        <c:axId val="96934144"/>
      </c:lineChart>
      <c:dateAx>
        <c:axId val="96932224"/>
        <c:scaling>
          <c:orientation val="minMax"/>
        </c:scaling>
        <c:delete val="1"/>
        <c:axPos val="b"/>
        <c:numFmt formatCode="ge" sourceLinked="1"/>
        <c:majorTickMark val="none"/>
        <c:minorTickMark val="none"/>
        <c:tickLblPos val="none"/>
        <c:crossAx val="96934144"/>
        <c:crosses val="autoZero"/>
        <c:auto val="1"/>
        <c:lblOffset val="100"/>
        <c:baseTimeUnit val="years"/>
      </c:dateAx>
      <c:valAx>
        <c:axId val="9693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3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82.78</c:v>
                </c:pt>
                <c:pt idx="1">
                  <c:v>87.15</c:v>
                </c:pt>
                <c:pt idx="2">
                  <c:v>89.43</c:v>
                </c:pt>
                <c:pt idx="3">
                  <c:v>90.43</c:v>
                </c:pt>
                <c:pt idx="4">
                  <c:v>71.94</c:v>
                </c:pt>
              </c:numCache>
            </c:numRef>
          </c:val>
        </c:ser>
        <c:dLbls>
          <c:showLegendKey val="0"/>
          <c:showVal val="0"/>
          <c:showCatName val="0"/>
          <c:showSerName val="0"/>
          <c:showPercent val="0"/>
          <c:showBubbleSize val="0"/>
        </c:dLbls>
        <c:gapWidth val="150"/>
        <c:axId val="96993280"/>
        <c:axId val="9699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96993280"/>
        <c:axId val="96995200"/>
      </c:lineChart>
      <c:dateAx>
        <c:axId val="96993280"/>
        <c:scaling>
          <c:orientation val="minMax"/>
        </c:scaling>
        <c:delete val="1"/>
        <c:axPos val="b"/>
        <c:numFmt formatCode="ge" sourceLinked="1"/>
        <c:majorTickMark val="none"/>
        <c:minorTickMark val="none"/>
        <c:tickLblPos val="none"/>
        <c:crossAx val="96995200"/>
        <c:crosses val="autoZero"/>
        <c:auto val="1"/>
        <c:lblOffset val="100"/>
        <c:baseTimeUnit val="years"/>
      </c:dateAx>
      <c:valAx>
        <c:axId val="9699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9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75.05</c:v>
                </c:pt>
                <c:pt idx="1">
                  <c:v>94.08</c:v>
                </c:pt>
                <c:pt idx="2">
                  <c:v>84.25</c:v>
                </c:pt>
                <c:pt idx="3">
                  <c:v>88.9</c:v>
                </c:pt>
                <c:pt idx="4">
                  <c:v>90.31</c:v>
                </c:pt>
              </c:numCache>
            </c:numRef>
          </c:val>
        </c:ser>
        <c:dLbls>
          <c:showLegendKey val="0"/>
          <c:showVal val="0"/>
          <c:showCatName val="0"/>
          <c:showSerName val="0"/>
          <c:showPercent val="0"/>
          <c:showBubbleSize val="0"/>
        </c:dLbls>
        <c:gapWidth val="150"/>
        <c:axId val="43568512"/>
        <c:axId val="4357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568512"/>
        <c:axId val="43570688"/>
      </c:lineChart>
      <c:dateAx>
        <c:axId val="43568512"/>
        <c:scaling>
          <c:orientation val="minMax"/>
        </c:scaling>
        <c:delete val="1"/>
        <c:axPos val="b"/>
        <c:numFmt formatCode="ge" sourceLinked="1"/>
        <c:majorTickMark val="none"/>
        <c:minorTickMark val="none"/>
        <c:tickLblPos val="none"/>
        <c:crossAx val="43570688"/>
        <c:crosses val="autoZero"/>
        <c:auto val="1"/>
        <c:lblOffset val="100"/>
        <c:baseTimeUnit val="years"/>
      </c:dateAx>
      <c:valAx>
        <c:axId val="4357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56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5301504"/>
        <c:axId val="6530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5301504"/>
        <c:axId val="65303680"/>
      </c:lineChart>
      <c:dateAx>
        <c:axId val="65301504"/>
        <c:scaling>
          <c:orientation val="minMax"/>
        </c:scaling>
        <c:delete val="1"/>
        <c:axPos val="b"/>
        <c:numFmt formatCode="ge" sourceLinked="1"/>
        <c:majorTickMark val="none"/>
        <c:minorTickMark val="none"/>
        <c:tickLblPos val="none"/>
        <c:crossAx val="65303680"/>
        <c:crosses val="autoZero"/>
        <c:auto val="1"/>
        <c:lblOffset val="100"/>
        <c:baseTimeUnit val="years"/>
      </c:dateAx>
      <c:valAx>
        <c:axId val="6530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30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378624"/>
        <c:axId val="9438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378624"/>
        <c:axId val="94380800"/>
      </c:lineChart>
      <c:dateAx>
        <c:axId val="94378624"/>
        <c:scaling>
          <c:orientation val="minMax"/>
        </c:scaling>
        <c:delete val="1"/>
        <c:axPos val="b"/>
        <c:numFmt formatCode="ge" sourceLinked="1"/>
        <c:majorTickMark val="none"/>
        <c:minorTickMark val="none"/>
        <c:tickLblPos val="none"/>
        <c:crossAx val="94380800"/>
        <c:crosses val="autoZero"/>
        <c:auto val="1"/>
        <c:lblOffset val="100"/>
        <c:baseTimeUnit val="years"/>
      </c:dateAx>
      <c:valAx>
        <c:axId val="9438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7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409088"/>
        <c:axId val="94411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409088"/>
        <c:axId val="94411008"/>
      </c:lineChart>
      <c:dateAx>
        <c:axId val="94409088"/>
        <c:scaling>
          <c:orientation val="minMax"/>
        </c:scaling>
        <c:delete val="1"/>
        <c:axPos val="b"/>
        <c:numFmt formatCode="ge" sourceLinked="1"/>
        <c:majorTickMark val="none"/>
        <c:minorTickMark val="none"/>
        <c:tickLblPos val="none"/>
        <c:crossAx val="94411008"/>
        <c:crosses val="autoZero"/>
        <c:auto val="1"/>
        <c:lblOffset val="100"/>
        <c:baseTimeUnit val="years"/>
      </c:dateAx>
      <c:valAx>
        <c:axId val="9441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0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433280"/>
        <c:axId val="9443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433280"/>
        <c:axId val="94435200"/>
      </c:lineChart>
      <c:dateAx>
        <c:axId val="94433280"/>
        <c:scaling>
          <c:orientation val="minMax"/>
        </c:scaling>
        <c:delete val="1"/>
        <c:axPos val="b"/>
        <c:numFmt formatCode="ge" sourceLinked="1"/>
        <c:majorTickMark val="none"/>
        <c:minorTickMark val="none"/>
        <c:tickLblPos val="none"/>
        <c:crossAx val="94435200"/>
        <c:crosses val="autoZero"/>
        <c:auto val="1"/>
        <c:lblOffset val="100"/>
        <c:baseTimeUnit val="years"/>
      </c:dateAx>
      <c:valAx>
        <c:axId val="9443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3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3243.42</c:v>
                </c:pt>
                <c:pt idx="1">
                  <c:v>247.51</c:v>
                </c:pt>
                <c:pt idx="2">
                  <c:v>394.58</c:v>
                </c:pt>
                <c:pt idx="3">
                  <c:v>33.1</c:v>
                </c:pt>
                <c:pt idx="4">
                  <c:v>9.19</c:v>
                </c:pt>
              </c:numCache>
            </c:numRef>
          </c:val>
        </c:ser>
        <c:dLbls>
          <c:showLegendKey val="0"/>
          <c:showVal val="0"/>
          <c:showCatName val="0"/>
          <c:showSerName val="0"/>
          <c:showPercent val="0"/>
          <c:showBubbleSize val="0"/>
        </c:dLbls>
        <c:gapWidth val="150"/>
        <c:axId val="95717248"/>
        <c:axId val="9572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95717248"/>
        <c:axId val="95727616"/>
      </c:lineChart>
      <c:dateAx>
        <c:axId val="95717248"/>
        <c:scaling>
          <c:orientation val="minMax"/>
        </c:scaling>
        <c:delete val="1"/>
        <c:axPos val="b"/>
        <c:numFmt formatCode="ge" sourceLinked="1"/>
        <c:majorTickMark val="none"/>
        <c:minorTickMark val="none"/>
        <c:tickLblPos val="none"/>
        <c:crossAx val="95727616"/>
        <c:crosses val="autoZero"/>
        <c:auto val="1"/>
        <c:lblOffset val="100"/>
        <c:baseTimeUnit val="years"/>
      </c:dateAx>
      <c:valAx>
        <c:axId val="9572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71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37.92</c:v>
                </c:pt>
                <c:pt idx="1">
                  <c:v>43.74</c:v>
                </c:pt>
                <c:pt idx="2">
                  <c:v>51.87</c:v>
                </c:pt>
                <c:pt idx="3">
                  <c:v>54.99</c:v>
                </c:pt>
                <c:pt idx="4">
                  <c:v>45.57</c:v>
                </c:pt>
              </c:numCache>
            </c:numRef>
          </c:val>
        </c:ser>
        <c:dLbls>
          <c:showLegendKey val="0"/>
          <c:showVal val="0"/>
          <c:showCatName val="0"/>
          <c:showSerName val="0"/>
          <c:showPercent val="0"/>
          <c:showBubbleSize val="0"/>
        </c:dLbls>
        <c:gapWidth val="150"/>
        <c:axId val="95766016"/>
        <c:axId val="95767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95766016"/>
        <c:axId val="95767936"/>
      </c:lineChart>
      <c:dateAx>
        <c:axId val="95766016"/>
        <c:scaling>
          <c:orientation val="minMax"/>
        </c:scaling>
        <c:delete val="1"/>
        <c:axPos val="b"/>
        <c:numFmt formatCode="ge" sourceLinked="1"/>
        <c:majorTickMark val="none"/>
        <c:minorTickMark val="none"/>
        <c:tickLblPos val="none"/>
        <c:crossAx val="95767936"/>
        <c:crosses val="autoZero"/>
        <c:auto val="1"/>
        <c:lblOffset val="100"/>
        <c:baseTimeUnit val="years"/>
      </c:dateAx>
      <c:valAx>
        <c:axId val="9576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76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275.5</c:v>
                </c:pt>
                <c:pt idx="1">
                  <c:v>243.45</c:v>
                </c:pt>
                <c:pt idx="2">
                  <c:v>222.35</c:v>
                </c:pt>
                <c:pt idx="3">
                  <c:v>223.29</c:v>
                </c:pt>
                <c:pt idx="4">
                  <c:v>297.67</c:v>
                </c:pt>
              </c:numCache>
            </c:numRef>
          </c:val>
        </c:ser>
        <c:dLbls>
          <c:showLegendKey val="0"/>
          <c:showVal val="0"/>
          <c:showCatName val="0"/>
          <c:showSerName val="0"/>
          <c:showPercent val="0"/>
          <c:showBubbleSize val="0"/>
        </c:dLbls>
        <c:gapWidth val="150"/>
        <c:axId val="95793920"/>
        <c:axId val="95795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95793920"/>
        <c:axId val="95795840"/>
      </c:lineChart>
      <c:dateAx>
        <c:axId val="95793920"/>
        <c:scaling>
          <c:orientation val="minMax"/>
        </c:scaling>
        <c:delete val="1"/>
        <c:axPos val="b"/>
        <c:numFmt formatCode="ge" sourceLinked="1"/>
        <c:majorTickMark val="none"/>
        <c:minorTickMark val="none"/>
        <c:tickLblPos val="none"/>
        <c:crossAx val="95795840"/>
        <c:crosses val="autoZero"/>
        <c:auto val="1"/>
        <c:lblOffset val="100"/>
        <c:baseTimeUnit val="years"/>
      </c:dateAx>
      <c:valAx>
        <c:axId val="9579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79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愛知県　新城市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49112</v>
      </c>
      <c r="AM8" s="47"/>
      <c r="AN8" s="47"/>
      <c r="AO8" s="47"/>
      <c r="AP8" s="47"/>
      <c r="AQ8" s="47"/>
      <c r="AR8" s="47"/>
      <c r="AS8" s="47"/>
      <c r="AT8" s="43">
        <f>データ!S6</f>
        <v>499.23</v>
      </c>
      <c r="AU8" s="43"/>
      <c r="AV8" s="43"/>
      <c r="AW8" s="43"/>
      <c r="AX8" s="43"/>
      <c r="AY8" s="43"/>
      <c r="AZ8" s="43"/>
      <c r="BA8" s="43"/>
      <c r="BB8" s="43">
        <f>データ!T6</f>
        <v>98.38</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9.81</v>
      </c>
      <c r="Q10" s="43"/>
      <c r="R10" s="43"/>
      <c r="S10" s="43"/>
      <c r="T10" s="43"/>
      <c r="U10" s="43"/>
      <c r="V10" s="43"/>
      <c r="W10" s="43">
        <f>データ!P6</f>
        <v>100</v>
      </c>
      <c r="X10" s="43"/>
      <c r="Y10" s="43"/>
      <c r="Z10" s="43"/>
      <c r="AA10" s="43"/>
      <c r="AB10" s="43"/>
      <c r="AC10" s="43"/>
      <c r="AD10" s="47">
        <f>データ!Q6</f>
        <v>4816</v>
      </c>
      <c r="AE10" s="47"/>
      <c r="AF10" s="47"/>
      <c r="AG10" s="47"/>
      <c r="AH10" s="47"/>
      <c r="AI10" s="47"/>
      <c r="AJ10" s="47"/>
      <c r="AK10" s="2"/>
      <c r="AL10" s="47">
        <f>データ!U6</f>
        <v>4804</v>
      </c>
      <c r="AM10" s="47"/>
      <c r="AN10" s="47"/>
      <c r="AO10" s="47"/>
      <c r="AP10" s="47"/>
      <c r="AQ10" s="47"/>
      <c r="AR10" s="47"/>
      <c r="AS10" s="47"/>
      <c r="AT10" s="43">
        <f>データ!V6</f>
        <v>4.12</v>
      </c>
      <c r="AU10" s="43"/>
      <c r="AV10" s="43"/>
      <c r="AW10" s="43"/>
      <c r="AX10" s="43"/>
      <c r="AY10" s="43"/>
      <c r="AZ10" s="43"/>
      <c r="BA10" s="43"/>
      <c r="BB10" s="43">
        <f>データ!W6</f>
        <v>1166.02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232211</v>
      </c>
      <c r="D6" s="31">
        <f t="shared" si="3"/>
        <v>47</v>
      </c>
      <c r="E6" s="31">
        <f t="shared" si="3"/>
        <v>17</v>
      </c>
      <c r="F6" s="31">
        <f t="shared" si="3"/>
        <v>5</v>
      </c>
      <c r="G6" s="31">
        <f t="shared" si="3"/>
        <v>0</v>
      </c>
      <c r="H6" s="31" t="str">
        <f t="shared" si="3"/>
        <v>愛知県　新城市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9.81</v>
      </c>
      <c r="P6" s="32">
        <f t="shared" si="3"/>
        <v>100</v>
      </c>
      <c r="Q6" s="32">
        <f t="shared" si="3"/>
        <v>4816</v>
      </c>
      <c r="R6" s="32">
        <f t="shared" si="3"/>
        <v>49112</v>
      </c>
      <c r="S6" s="32">
        <f t="shared" si="3"/>
        <v>499.23</v>
      </c>
      <c r="T6" s="32">
        <f t="shared" si="3"/>
        <v>98.38</v>
      </c>
      <c r="U6" s="32">
        <f t="shared" si="3"/>
        <v>4804</v>
      </c>
      <c r="V6" s="32">
        <f t="shared" si="3"/>
        <v>4.12</v>
      </c>
      <c r="W6" s="32">
        <f t="shared" si="3"/>
        <v>1166.02</v>
      </c>
      <c r="X6" s="33">
        <f>IF(X7="",NA(),X7)</f>
        <v>75.05</v>
      </c>
      <c r="Y6" s="33">
        <f t="shared" ref="Y6:AG6" si="4">IF(Y7="",NA(),Y7)</f>
        <v>94.08</v>
      </c>
      <c r="Z6" s="33">
        <f t="shared" si="4"/>
        <v>84.25</v>
      </c>
      <c r="AA6" s="33">
        <f t="shared" si="4"/>
        <v>88.9</v>
      </c>
      <c r="AB6" s="33">
        <f t="shared" si="4"/>
        <v>90.31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3243.42</v>
      </c>
      <c r="BF6" s="33">
        <f t="shared" ref="BF6:BN6" si="7">IF(BF7="",NA(),BF7)</f>
        <v>247.51</v>
      </c>
      <c r="BG6" s="33">
        <f t="shared" si="7"/>
        <v>394.58</v>
      </c>
      <c r="BH6" s="33">
        <f t="shared" si="7"/>
        <v>33.1</v>
      </c>
      <c r="BI6" s="33">
        <f t="shared" si="7"/>
        <v>9.19</v>
      </c>
      <c r="BJ6" s="33">
        <f t="shared" si="7"/>
        <v>1267.26</v>
      </c>
      <c r="BK6" s="33">
        <f t="shared" si="7"/>
        <v>1239.2</v>
      </c>
      <c r="BL6" s="33">
        <f t="shared" si="7"/>
        <v>1197.82</v>
      </c>
      <c r="BM6" s="33">
        <f t="shared" si="7"/>
        <v>1126.77</v>
      </c>
      <c r="BN6" s="33">
        <f t="shared" si="7"/>
        <v>1044.8</v>
      </c>
      <c r="BO6" s="32" t="str">
        <f>IF(BO7="","",IF(BO7="-","【-】","【"&amp;SUBSTITUTE(TEXT(BO7,"#,##0.00"),"-","△")&amp;"】"))</f>
        <v>【992.47】</v>
      </c>
      <c r="BP6" s="33">
        <f>IF(BP7="",NA(),BP7)</f>
        <v>37.92</v>
      </c>
      <c r="BQ6" s="33">
        <f t="shared" ref="BQ6:BY6" si="8">IF(BQ7="",NA(),BQ7)</f>
        <v>43.74</v>
      </c>
      <c r="BR6" s="33">
        <f t="shared" si="8"/>
        <v>51.87</v>
      </c>
      <c r="BS6" s="33">
        <f t="shared" si="8"/>
        <v>54.99</v>
      </c>
      <c r="BT6" s="33">
        <f t="shared" si="8"/>
        <v>45.57</v>
      </c>
      <c r="BU6" s="33">
        <f t="shared" si="8"/>
        <v>53.42</v>
      </c>
      <c r="BV6" s="33">
        <f t="shared" si="8"/>
        <v>51.56</v>
      </c>
      <c r="BW6" s="33">
        <f t="shared" si="8"/>
        <v>51.03</v>
      </c>
      <c r="BX6" s="33">
        <f t="shared" si="8"/>
        <v>50.9</v>
      </c>
      <c r="BY6" s="33">
        <f t="shared" si="8"/>
        <v>50.82</v>
      </c>
      <c r="BZ6" s="32" t="str">
        <f>IF(BZ7="","",IF(BZ7="-","【-】","【"&amp;SUBSTITUTE(TEXT(BZ7,"#,##0.00"),"-","△")&amp;"】"))</f>
        <v>【51.49】</v>
      </c>
      <c r="CA6" s="33">
        <f>IF(CA7="",NA(),CA7)</f>
        <v>275.5</v>
      </c>
      <c r="CB6" s="33">
        <f t="shared" ref="CB6:CJ6" si="9">IF(CB7="",NA(),CB7)</f>
        <v>243.45</v>
      </c>
      <c r="CC6" s="33">
        <f t="shared" si="9"/>
        <v>222.35</v>
      </c>
      <c r="CD6" s="33">
        <f t="shared" si="9"/>
        <v>223.29</v>
      </c>
      <c r="CE6" s="33">
        <f t="shared" si="9"/>
        <v>297.67</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45.85</v>
      </c>
      <c r="CM6" s="33">
        <f t="shared" ref="CM6:CU6" si="10">IF(CM7="",NA(),CM7)</f>
        <v>47.78</v>
      </c>
      <c r="CN6" s="33">
        <f t="shared" si="10"/>
        <v>50.73</v>
      </c>
      <c r="CO6" s="33">
        <f t="shared" si="10"/>
        <v>51.57</v>
      </c>
      <c r="CP6" s="33">
        <f t="shared" si="10"/>
        <v>39.880000000000003</v>
      </c>
      <c r="CQ6" s="33">
        <f t="shared" si="10"/>
        <v>54.23</v>
      </c>
      <c r="CR6" s="33">
        <f t="shared" si="10"/>
        <v>55.2</v>
      </c>
      <c r="CS6" s="33">
        <f t="shared" si="10"/>
        <v>54.74</v>
      </c>
      <c r="CT6" s="33">
        <f t="shared" si="10"/>
        <v>53.78</v>
      </c>
      <c r="CU6" s="33">
        <f t="shared" si="10"/>
        <v>53.24</v>
      </c>
      <c r="CV6" s="32" t="str">
        <f>IF(CV7="","",IF(CV7="-","【-】","【"&amp;SUBSTITUTE(TEXT(CV7,"#,##0.00"),"-","△")&amp;"】"))</f>
        <v>【53.32】</v>
      </c>
      <c r="CW6" s="33">
        <f>IF(CW7="",NA(),CW7)</f>
        <v>82.78</v>
      </c>
      <c r="CX6" s="33">
        <f t="shared" ref="CX6:DF6" si="11">IF(CX7="",NA(),CX7)</f>
        <v>87.15</v>
      </c>
      <c r="CY6" s="33">
        <f t="shared" si="11"/>
        <v>89.43</v>
      </c>
      <c r="CZ6" s="33">
        <f t="shared" si="11"/>
        <v>90.43</v>
      </c>
      <c r="DA6" s="33">
        <f t="shared" si="11"/>
        <v>71.94</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232211</v>
      </c>
      <c r="D7" s="35">
        <v>47</v>
      </c>
      <c r="E7" s="35">
        <v>17</v>
      </c>
      <c r="F7" s="35">
        <v>5</v>
      </c>
      <c r="G7" s="35">
        <v>0</v>
      </c>
      <c r="H7" s="35" t="s">
        <v>96</v>
      </c>
      <c r="I7" s="35" t="s">
        <v>97</v>
      </c>
      <c r="J7" s="35" t="s">
        <v>98</v>
      </c>
      <c r="K7" s="35" t="s">
        <v>99</v>
      </c>
      <c r="L7" s="35" t="s">
        <v>100</v>
      </c>
      <c r="M7" s="36" t="s">
        <v>101</v>
      </c>
      <c r="N7" s="36" t="s">
        <v>102</v>
      </c>
      <c r="O7" s="36">
        <v>9.81</v>
      </c>
      <c r="P7" s="36">
        <v>100</v>
      </c>
      <c r="Q7" s="36">
        <v>4816</v>
      </c>
      <c r="R7" s="36">
        <v>49112</v>
      </c>
      <c r="S7" s="36">
        <v>499.23</v>
      </c>
      <c r="T7" s="36">
        <v>98.38</v>
      </c>
      <c r="U7" s="36">
        <v>4804</v>
      </c>
      <c r="V7" s="36">
        <v>4.12</v>
      </c>
      <c r="W7" s="36">
        <v>1166.02</v>
      </c>
      <c r="X7" s="36">
        <v>75.05</v>
      </c>
      <c r="Y7" s="36">
        <v>94.08</v>
      </c>
      <c r="Z7" s="36">
        <v>84.25</v>
      </c>
      <c r="AA7" s="36">
        <v>88.9</v>
      </c>
      <c r="AB7" s="36">
        <v>90.31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3243.42</v>
      </c>
      <c r="BF7" s="36">
        <v>247.51</v>
      </c>
      <c r="BG7" s="36">
        <v>394.58</v>
      </c>
      <c r="BH7" s="36">
        <v>33.1</v>
      </c>
      <c r="BI7" s="36">
        <v>9.19</v>
      </c>
      <c r="BJ7" s="36">
        <v>1267.26</v>
      </c>
      <c r="BK7" s="36">
        <v>1239.2</v>
      </c>
      <c r="BL7" s="36">
        <v>1197.82</v>
      </c>
      <c r="BM7" s="36">
        <v>1126.77</v>
      </c>
      <c r="BN7" s="36">
        <v>1044.8</v>
      </c>
      <c r="BO7" s="36">
        <v>992.47</v>
      </c>
      <c r="BP7" s="36">
        <v>37.92</v>
      </c>
      <c r="BQ7" s="36">
        <v>43.74</v>
      </c>
      <c r="BR7" s="36">
        <v>51.87</v>
      </c>
      <c r="BS7" s="36">
        <v>54.99</v>
      </c>
      <c r="BT7" s="36">
        <v>45.57</v>
      </c>
      <c r="BU7" s="36">
        <v>53.42</v>
      </c>
      <c r="BV7" s="36">
        <v>51.56</v>
      </c>
      <c r="BW7" s="36">
        <v>51.03</v>
      </c>
      <c r="BX7" s="36">
        <v>50.9</v>
      </c>
      <c r="BY7" s="36">
        <v>50.82</v>
      </c>
      <c r="BZ7" s="36">
        <v>51.49</v>
      </c>
      <c r="CA7" s="36">
        <v>275.5</v>
      </c>
      <c r="CB7" s="36">
        <v>243.45</v>
      </c>
      <c r="CC7" s="36">
        <v>222.35</v>
      </c>
      <c r="CD7" s="36">
        <v>223.29</v>
      </c>
      <c r="CE7" s="36">
        <v>297.67</v>
      </c>
      <c r="CF7" s="36">
        <v>269.12</v>
      </c>
      <c r="CG7" s="36">
        <v>283.26</v>
      </c>
      <c r="CH7" s="36">
        <v>289.60000000000002</v>
      </c>
      <c r="CI7" s="36">
        <v>293.27</v>
      </c>
      <c r="CJ7" s="36">
        <v>300.52</v>
      </c>
      <c r="CK7" s="36">
        <v>295.10000000000002</v>
      </c>
      <c r="CL7" s="36">
        <v>45.85</v>
      </c>
      <c r="CM7" s="36">
        <v>47.78</v>
      </c>
      <c r="CN7" s="36">
        <v>50.73</v>
      </c>
      <c r="CO7" s="36">
        <v>51.57</v>
      </c>
      <c r="CP7" s="36">
        <v>39.880000000000003</v>
      </c>
      <c r="CQ7" s="36">
        <v>54.23</v>
      </c>
      <c r="CR7" s="36">
        <v>55.2</v>
      </c>
      <c r="CS7" s="36">
        <v>54.74</v>
      </c>
      <c r="CT7" s="36">
        <v>53.78</v>
      </c>
      <c r="CU7" s="36">
        <v>53.24</v>
      </c>
      <c r="CV7" s="36">
        <v>53.32</v>
      </c>
      <c r="CW7" s="36">
        <v>82.78</v>
      </c>
      <c r="CX7" s="36">
        <v>87.15</v>
      </c>
      <c r="CY7" s="36">
        <v>89.43</v>
      </c>
      <c r="CZ7" s="36">
        <v>90.43</v>
      </c>
      <c r="DA7" s="36">
        <v>71.94</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2016-02-23T00:30:41Z</cp:lastPrinted>
  <dcterms:created xsi:type="dcterms:W3CDTF">2016-02-03T09:14:39Z</dcterms:created>
  <dcterms:modified xsi:type="dcterms:W3CDTF">2016-02-25T02:57:08Z</dcterms:modified>
  <cp:category/>
</cp:coreProperties>
</file>