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10065" yWindow="-15" windowWidth="5040" windowHeight="267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<sst xmlns="http://schemas.openxmlformats.org/spreadsheetml/2006/main" count="217" uniqueCount="107">
  <si>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</si>
  <si>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</si>
  <si>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</si>
  <si>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</si>
  <si>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</si>
  <si>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</si>
  <si>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</si>
  <si>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</si>
  <si>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</si>
  <si>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</si>
  <si>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</si>
  <si>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</si>
  <si>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</si>
  <si>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</si>
  <si>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</si>
  <si>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</si>
  <si>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</si>
  <si>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</si>
  <si>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</si>
  <si>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</si>
  <si>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</si>
  <si>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</si>
  <si>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</si>
  <si>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</si>
  <si>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</si>
  <si>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</si>
  <si>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</si>
  <si>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</si>
  <si>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</si>
  <si>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</si>
  <si>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</si>
  <si>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</si>
  <si>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</si>
  <si>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</si>
  <si>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</si>
  <si>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</si>
  <si>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</si>
  <si>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</si>
  <si>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</si>
  <si>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</si>
  <si>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</si>
  <si>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</si>
  <si>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</si>
  <si>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</si>
  <si>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</si>
  <si>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</si>
  <si>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</si>
  <si>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</si>
  <si>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</si>
  <si>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</si>
  <si>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</si>
  <si>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</si>
  <si>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</si>
  <si>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</si>
  <si>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</si>
  <si>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</si>
  <si>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</si>
  <si>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</si>
  <si>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</si>
  <si>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</si>
  <si>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</si>
  <si>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</si>
  <si>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</si>
  <si>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</si>
  <si>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</si>
  <si>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</si>
  <si>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</si>
  <si>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</si>
  <si>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</si>
  <si>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</si>
  <si>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</si>
  <si>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</si>
  <si>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</si>
  <si>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</si>
  <si>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</si>
  <si>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</si>
  <si>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</si>
  <si>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</si>
  <si>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</si>
  <si>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</si>
  <si>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</si>
  <si>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</si>
  <si>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</si>
  <si>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</si>
  <si>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</si>
  <si>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</si>
  <si>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</si>
  <si>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</si>
  <si>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</si>
  <si>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</si>
  <si>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</si>
  <si>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</si>
  <si>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</si>
  <si>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知多市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</si>
  <si>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</si>
  <si>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</si>
  <si>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</si>
  <si>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</si>
  <si>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</si>
  <si>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</si>
  <si>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</si>
  <si>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</si>
  <si>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</si>
  <si>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</si>
  <si>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２６年度に行われた会計制度の変更による影響が、経常収支比率と流動比率、料金回収率に出ているものの、全体としては健全な状態で経営が行われています。
流動比率は全国平均、類似団体平均ともに下回っており、改善に向けた努力が求められます。
効率性を示す施設利用率、有収率ともに高水準を維持できるよう効率化に努めます。
</t>
    <rPh sb="2" eb="4">
      <t>ネンド</t>
    </rPh>
    <rPh sb="5" eb="6">
      <t>オコナ</t>
    </rPh>
    <rPh sb="9" eb="11">
      <t>カイケイ</t>
    </rPh>
    <rPh sb="11" eb="13">
      <t>セイド</t>
    </rPh>
    <rPh sb="14" eb="16">
      <t>ヘンコウ</t>
    </rPh>
    <rPh sb="19" eb="21">
      <t>エイキョウ</t>
    </rPh>
    <rPh sb="23" eb="25">
      <t>ケイジョウ</t>
    </rPh>
    <rPh sb="25" eb="27">
      <t>シュウシ</t>
    </rPh>
    <rPh sb="27" eb="29">
      <t>ヒリツ</t>
    </rPh>
    <rPh sb="30" eb="32">
      <t>リュウドウ</t>
    </rPh>
    <rPh sb="32" eb="34">
      <t>ヒリツ</t>
    </rPh>
    <rPh sb="35" eb="37">
      <t>リョウキン</t>
    </rPh>
    <rPh sb="37" eb="39">
      <t>カイシュウ</t>
    </rPh>
    <rPh sb="39" eb="40">
      <t>リツ</t>
    </rPh>
    <rPh sb="41" eb="42">
      <t>デ</t>
    </rPh>
    <rPh sb="49" eb="51">
      <t>ゼンタイ</t>
    </rPh>
    <rPh sb="55" eb="57">
      <t>ケンゼン</t>
    </rPh>
    <rPh sb="58" eb="60">
      <t>ジョウタイ</t>
    </rPh>
    <rPh sb="61" eb="63">
      <t>ケイエイ</t>
    </rPh>
    <rPh sb="64" eb="65">
      <t>オコナ</t>
    </rPh>
    <rPh sb="73" eb="75">
      <t>リュウドウ</t>
    </rPh>
    <rPh sb="75" eb="77">
      <t>ヒリツ</t>
    </rPh>
    <rPh sb="78" eb="80">
      <t>ゼンコク</t>
    </rPh>
    <rPh sb="80" eb="82">
      <t>ヘイキン</t>
    </rPh>
    <rPh sb="83" eb="85">
      <t>ルイジ</t>
    </rPh>
    <rPh sb="85" eb="87">
      <t>ダンタイ</t>
    </rPh>
    <rPh sb="87" eb="89">
      <t>ヘイキン</t>
    </rPh>
    <rPh sb="92" eb="94">
      <t>シタマワ</t>
    </rPh>
    <rPh sb="99" eb="101">
      <t>カイゼン</t>
    </rPh>
    <rPh sb="102" eb="103">
      <t>ム</t>
    </rPh>
    <rPh sb="105" eb="107">
      <t>ドリョク</t>
    </rPh>
    <rPh sb="108" eb="109">
      <t>モト</t>
    </rPh>
    <rPh sb="116" eb="119">
      <t>コウリツセイ</t>
    </rPh>
    <rPh sb="120" eb="121">
      <t>シメ</t>
    </rPh>
    <rPh sb="122" eb="124">
      <t>シセツ</t>
    </rPh>
    <rPh sb="124" eb="127">
      <t>リヨウリツ</t>
    </rPh>
    <rPh sb="128" eb="129">
      <t>ユウ</t>
    </rPh>
    <rPh sb="129" eb="130">
      <t>シュウ</t>
    </rPh>
    <rPh sb="130" eb="131">
      <t>リツ</t>
    </rPh>
    <rPh sb="134" eb="137">
      <t>コウスイジュン</t>
    </rPh>
    <rPh sb="138" eb="140">
      <t>イジ</t>
    </rPh>
    <rPh sb="145" eb="148">
      <t>コウリツカ</t>
    </rPh>
    <rPh sb="149" eb="150">
      <t>ツト</t>
    </rPh>
    <phoneticPr fontId="4"/>
  </si>
  <si>
    <t>有形固定資産減価償却率、管路経年化率ともに上昇傾向にあり、法定耐用年数に近づいた資産、法定耐用年数を超えた管路が増加しています。その一方で管路更新率は低調に推移しているため、更新のペースアップが課題です。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rPh sb="12" eb="14">
      <t>カンロ</t>
    </rPh>
    <rPh sb="14" eb="16">
      <t>ケイネン</t>
    </rPh>
    <rPh sb="16" eb="17">
      <t>カ</t>
    </rPh>
    <rPh sb="17" eb="18">
      <t>リツ</t>
    </rPh>
    <rPh sb="21" eb="23">
      <t>ジョウショウ</t>
    </rPh>
    <rPh sb="23" eb="25">
      <t>ケイコウ</t>
    </rPh>
    <rPh sb="29" eb="31">
      <t>ホウテイ</t>
    </rPh>
    <rPh sb="31" eb="33">
      <t>タイヨウ</t>
    </rPh>
    <rPh sb="33" eb="35">
      <t>ネンスウ</t>
    </rPh>
    <rPh sb="36" eb="37">
      <t>チカ</t>
    </rPh>
    <rPh sb="40" eb="42">
      <t>シサン</t>
    </rPh>
    <rPh sb="43" eb="45">
      <t>ホウテイ</t>
    </rPh>
    <rPh sb="45" eb="47">
      <t>タイヨウ</t>
    </rPh>
    <rPh sb="47" eb="49">
      <t>ネンスウ</t>
    </rPh>
    <rPh sb="50" eb="51">
      <t>コ</t>
    </rPh>
    <rPh sb="53" eb="55">
      <t>カンロ</t>
    </rPh>
    <rPh sb="56" eb="58">
      <t>ゾウカ</t>
    </rPh>
    <rPh sb="66" eb="68">
      <t>イッポウ</t>
    </rPh>
    <rPh sb="69" eb="71">
      <t>カンロ</t>
    </rPh>
    <rPh sb="71" eb="73">
      <t>コウシン</t>
    </rPh>
    <rPh sb="73" eb="74">
      <t>リツ</t>
    </rPh>
    <rPh sb="75" eb="77">
      <t>テイチョウ</t>
    </rPh>
    <rPh sb="78" eb="80">
      <t>スイイ</t>
    </rPh>
    <rPh sb="87" eb="89">
      <t>コウシン</t>
    </rPh>
    <rPh sb="97" eb="99">
      <t>カダイ</t>
    </rPh>
    <phoneticPr fontId="4"/>
  </si>
  <si>
    <t>積極的な更新投資が必要な状況ではあるが、資金に余裕が無いため更新が進まない状態です。
更新に必要な資金をどのように調達するのか、検討が必要となっています。</t>
    <rPh sb="0" eb="3">
      <t>セッキョクテキ</t>
    </rPh>
    <rPh sb="4" eb="6">
      <t>コウシン</t>
    </rPh>
    <rPh sb="6" eb="8">
      <t>トウシ</t>
    </rPh>
    <rPh sb="9" eb="11">
      <t>ヒツヨウ</t>
    </rPh>
    <rPh sb="12" eb="14">
      <t>ジョウキョウ</t>
    </rPh>
    <rPh sb="20" eb="22">
      <t>シキン</t>
    </rPh>
    <rPh sb="23" eb="25">
      <t>ヨユウ</t>
    </rPh>
    <rPh sb="26" eb="27">
      <t>ナ</t>
    </rPh>
    <rPh sb="30" eb="32">
      <t>コウシン</t>
    </rPh>
    <rPh sb="33" eb="34">
      <t>スス</t>
    </rPh>
    <rPh sb="37" eb="39">
      <t>ジョウタイ</t>
    </rPh>
    <rPh sb="43" eb="45">
      <t>コウシン</t>
    </rPh>
    <rPh sb="46" eb="48">
      <t>ヒツヨウ</t>
    </rPh>
    <rPh sb="49" eb="51">
      <t>シキン</t>
    </rPh>
    <rPh sb="57" eb="59">
      <t>チョウタツ</t>
    </rPh>
    <rPh sb="64" eb="66">
      <t>ケントウ</t>
    </rPh>
    <rPh sb="67" eb="6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</si>
</sst>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0.34</c:v>
                </c:pt>
                <c:pt idx="1">
                  <c:v>0.4</c:v>
                </c:pt>
                <c:pt idx="2">
                  <c:v>0.53</c:v>
                </c:pt>
                <c:pt idx="3">
                  <c:v>0.47</c:v>
                </c:pt>
                <c:pt idx="4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61088"/>
        <c:axId val="18396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0.84</c:v>
                </c:pt>
                <c:pt idx="2">
                  <c:v>0.78</c:v>
                </c:pt>
                <c:pt idx="3">
                  <c:v>0.83</c:v>
                </c:pt>
                <c:pt idx="4">
                  <c:v>0.72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61088"/>
        <c:axId val="183963008"/>
      </c:lineChart>
      <c:dateAx>
        <c:axId val="18396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963008"/>
        <c:crosses val="autoZero"/>
        <c:auto val="1"/>
        <c:lblOffset val="100"/>
        <c:baseTimeUnit val="years"/>
      </c:dateAx>
      <c:valAx>
        <c:axId val="18396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96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103.03</c:v>
                </c:pt>
                <c:pt idx="1">
                  <c:v>103.1</c:v>
                </c:pt>
                <c:pt idx="2">
                  <c:v>102.24</c:v>
                </c:pt>
                <c:pt idx="3">
                  <c:v>101.88</c:v>
                </c:pt>
                <c:pt idx="4">
                  <c:v>109.42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18048"/>
        <c:axId val="18401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108.89</c:v>
                </c:pt>
                <c:pt idx="1">
                  <c:v>107.68</c:v>
                </c:pt>
                <c:pt idx="2">
                  <c:v>108.24</c:v>
                </c:pt>
                <c:pt idx="3">
                  <c:v>107.8</c:v>
                </c:pt>
                <c:pt idx="4">
                  <c:v>111.96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18048"/>
        <c:axId val="184019968"/>
      </c:lineChart>
      <c:dateAx>
        <c:axId val="18401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019968"/>
        <c:crosses val="autoZero"/>
        <c:auto val="1"/>
        <c:lblOffset val="100"/>
        <c:baseTimeUnit val="years"/>
      </c:dateAx>
      <c:valAx>
        <c:axId val="184019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01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37.47</c:v>
                </c:pt>
                <c:pt idx="1">
                  <c:v>38.21</c:v>
                </c:pt>
                <c:pt idx="2">
                  <c:v>39.21</c:v>
                </c:pt>
                <c:pt idx="3">
                  <c:v>40.35</c:v>
                </c:pt>
                <c:pt idx="4">
                  <c:v>46.84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54528"/>
        <c:axId val="18405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36.700000000000003</c:v>
                </c:pt>
                <c:pt idx="1">
                  <c:v>37.71</c:v>
                </c:pt>
                <c:pt idx="2">
                  <c:v>38.69</c:v>
                </c:pt>
                <c:pt idx="3">
                  <c:v>39.65</c:v>
                </c:pt>
                <c:pt idx="4">
                  <c:v>45.25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54528"/>
        <c:axId val="184056448"/>
      </c:lineChart>
      <c:dateAx>
        <c:axId val="18405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056448"/>
        <c:crosses val="autoZero"/>
        <c:auto val="1"/>
        <c:lblOffset val="100"/>
        <c:baseTimeUnit val="years"/>
      </c:dateAx>
      <c:valAx>
        <c:axId val="18405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05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6.22</c:v>
                </c:pt>
                <c:pt idx="1">
                  <c:v>7.39</c:v>
                </c:pt>
                <c:pt idx="2">
                  <c:v>11.72</c:v>
                </c:pt>
                <c:pt idx="3">
                  <c:v>11.76</c:v>
                </c:pt>
                <c:pt idx="4">
                  <c:v>11.77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95104"/>
        <c:axId val="18409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6.92</c:v>
                </c:pt>
                <c:pt idx="1">
                  <c:v>7.67</c:v>
                </c:pt>
                <c:pt idx="2">
                  <c:v>8.4</c:v>
                </c:pt>
                <c:pt idx="3">
                  <c:v>9.7100000000000009</c:v>
                </c:pt>
                <c:pt idx="4">
                  <c:v>10.71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95104"/>
        <c:axId val="184097024"/>
      </c:lineChart>
      <c:dateAx>
        <c:axId val="18409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097024"/>
        <c:crosses val="autoZero"/>
        <c:auto val="1"/>
        <c:lblOffset val="100"/>
        <c:baseTimeUnit val="years"/>
      </c:dateAx>
      <c:valAx>
        <c:axId val="184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09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135680"/>
        <c:axId val="18413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4.4400000000000004</c:v>
                </c:pt>
                <c:pt idx="1">
                  <c:v>4.67</c:v>
                </c:pt>
                <c:pt idx="2">
                  <c:v>4.46</c:v>
                </c:pt>
                <c:pt idx="3">
                  <c:v>4.3899999999999997</c:v>
                </c:pt>
                <c:pt idx="4">
                  <c:v>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35680"/>
        <c:axId val="184137600"/>
      </c:lineChart>
      <c:dateAx>
        <c:axId val="18413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137600"/>
        <c:crosses val="autoZero"/>
        <c:auto val="1"/>
        <c:lblOffset val="100"/>
        <c:baseTimeUnit val="years"/>
      </c:dateAx>
      <c:valAx>
        <c:axId val="184137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13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327.20999999999998</c:v>
                </c:pt>
                <c:pt idx="1">
                  <c:v>302.04000000000002</c:v>
                </c:pt>
                <c:pt idx="2">
                  <c:v>417.22</c:v>
                </c:pt>
                <c:pt idx="3">
                  <c:v>534.66</c:v>
                </c:pt>
                <c:pt idx="4">
                  <c:v>179.56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167808"/>
        <c:axId val="18421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699.11</c:v>
                </c:pt>
                <c:pt idx="1">
                  <c:v>695.41</c:v>
                </c:pt>
                <c:pt idx="2">
                  <c:v>701</c:v>
                </c:pt>
                <c:pt idx="3">
                  <c:v>739.59</c:v>
                </c:pt>
                <c:pt idx="4">
                  <c:v>335.95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67808"/>
        <c:axId val="184215040"/>
      </c:lineChart>
      <c:dateAx>
        <c:axId val="18416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215040"/>
        <c:crosses val="autoZero"/>
        <c:auto val="1"/>
        <c:lblOffset val="100"/>
        <c:baseTimeUnit val="years"/>
      </c:dateAx>
      <c:valAx>
        <c:axId val="184215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16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80.239999999999995</c:v>
                </c:pt>
                <c:pt idx="1">
                  <c:v>75.75</c:v>
                </c:pt>
                <c:pt idx="2">
                  <c:v>70.56</c:v>
                </c:pt>
                <c:pt idx="3">
                  <c:v>65.17</c:v>
                </c:pt>
                <c:pt idx="4">
                  <c:v>75.02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94400"/>
        <c:axId val="18432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339.69</c:v>
                </c:pt>
                <c:pt idx="1">
                  <c:v>343.45</c:v>
                </c:pt>
                <c:pt idx="2">
                  <c:v>330.99</c:v>
                </c:pt>
                <c:pt idx="3">
                  <c:v>324.08999999999997</c:v>
                </c:pt>
                <c:pt idx="4">
                  <c:v>319.82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94400"/>
        <c:axId val="184321152"/>
      </c:lineChart>
      <c:dateAx>
        <c:axId val="18429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321152"/>
        <c:crosses val="autoZero"/>
        <c:auto val="1"/>
        <c:lblOffset val="100"/>
        <c:baseTimeUnit val="years"/>
      </c:dateAx>
      <c:valAx>
        <c:axId val="184321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29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98.85</c:v>
                </c:pt>
                <c:pt idx="1">
                  <c:v>98.56</c:v>
                </c:pt>
                <c:pt idx="2">
                  <c:v>98.36</c:v>
                </c:pt>
                <c:pt idx="3">
                  <c:v>96.3</c:v>
                </c:pt>
                <c:pt idx="4">
                  <c:v>104.18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98816"/>
        <c:axId val="184529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101.27</c:v>
                </c:pt>
                <c:pt idx="1">
                  <c:v>99.61</c:v>
                </c:pt>
                <c:pt idx="2">
                  <c:v>100.27</c:v>
                </c:pt>
                <c:pt idx="3">
                  <c:v>99.46</c:v>
                </c:pt>
                <c:pt idx="4">
                  <c:v>105.21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98816"/>
        <c:axId val="184529664"/>
      </c:lineChart>
      <c:dateAx>
        <c:axId val="18449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529664"/>
        <c:crosses val="autoZero"/>
        <c:auto val="1"/>
        <c:lblOffset val="100"/>
        <c:baseTimeUnit val="years"/>
      </c:dateAx>
      <c:valAx>
        <c:axId val="184529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498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121.21</c:v>
                </c:pt>
                <c:pt idx="1">
                  <c:v>121.53</c:v>
                </c:pt>
                <c:pt idx="2">
                  <c:v>121.82</c:v>
                </c:pt>
                <c:pt idx="3">
                  <c:v>124.21</c:v>
                </c:pt>
                <c:pt idx="4">
                  <c:v>114.7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55776"/>
        <c:axId val="18457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167.74</c:v>
                </c:pt>
                <c:pt idx="1">
                  <c:v>169.59</c:v>
                </c:pt>
                <c:pt idx="2">
                  <c:v>169.62</c:v>
                </c:pt>
                <c:pt idx="3">
                  <c:v>171.78</c:v>
                </c:pt>
                <c:pt idx="4">
                  <c:v>162.59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55776"/>
        <c:axId val="184570240"/>
      </c:lineChart>
      <c:dateAx>
        <c:axId val="18455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570240"/>
        <c:crosses val="autoZero"/>
        <c:auto val="1"/>
        <c:lblOffset val="100"/>
        <c:baseTimeUnit val="years"/>
      </c:dateAx>
      <c:valAx>
        <c:axId val="18457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55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57.33</c:v>
                </c:pt>
                <c:pt idx="1">
                  <c:v>56.26</c:v>
                </c:pt>
                <c:pt idx="2">
                  <c:v>56.16</c:v>
                </c:pt>
                <c:pt idx="3">
                  <c:v>55.75</c:v>
                </c:pt>
                <c:pt idx="4">
                  <c:v>55.06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84064"/>
        <c:axId val="18461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60.83</c:v>
                </c:pt>
                <c:pt idx="1">
                  <c:v>60.04</c:v>
                </c:pt>
                <c:pt idx="2">
                  <c:v>59.88</c:v>
                </c:pt>
                <c:pt idx="3">
                  <c:v>59.68</c:v>
                </c:pt>
                <c:pt idx="4">
                  <c:v>59.17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84064"/>
        <c:axId val="184610816"/>
      </c:lineChart>
      <c:dateAx>
        <c:axId val="18458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610816"/>
        <c:crosses val="autoZero"/>
        <c:auto val="1"/>
        <c:lblOffset val="100"/>
        <c:baseTimeUnit val="years"/>
      </c:dateAx>
      <c:valAx>
        <c:axId val="18461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58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93.78</c:v>
                </c:pt>
                <c:pt idx="1">
                  <c:v>94.35</c:v>
                </c:pt>
                <c:pt idx="2">
                  <c:v>94.28</c:v>
                </c:pt>
                <c:pt idx="3">
                  <c:v>94.6</c:v>
                </c:pt>
                <c:pt idx="4">
                  <c:v>93.89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49216"/>
        <c:axId val="18465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87.92</c:v>
                </c:pt>
                <c:pt idx="1">
                  <c:v>87.33</c:v>
                </c:pt>
                <c:pt idx="2">
                  <c:v>87.65</c:v>
                </c:pt>
                <c:pt idx="3">
                  <c:v>87.63</c:v>
                </c:pt>
                <c:pt idx="4">
                  <c:v>87.6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49216"/>
        <c:axId val="184651136"/>
      </c:lineChart>
      <c:dateAx>
        <c:axId val="18464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651136"/>
        <c:crosses val="autoZero"/>
        <c:auto val="1"/>
        <c:lblOffset val="100"/>
        <c:baseTimeUnit val="years"/>
      </c:dateAx>
      <c:valAx>
        <c:axId val="18465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64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 x14ac:dyDescent="0.15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 x14ac:dyDescent="0.15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8" t="str">
        <f>データ!H6</f>
        <v>愛知県　知多市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A4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85742</v>
      </c>
      <c r="AJ8" s="75"/>
      <c r="AK8" s="75"/>
      <c r="AL8" s="75"/>
      <c r="AM8" s="75"/>
      <c r="AN8" s="75"/>
      <c r="AO8" s="75"/>
      <c r="AP8" s="76"/>
      <c r="AQ8" s="57">
        <f>データ!R6</f>
        <v>45.9</v>
      </c>
      <c r="AR8" s="57"/>
      <c r="AS8" s="57"/>
      <c r="AT8" s="57"/>
      <c r="AU8" s="57"/>
      <c r="AV8" s="57"/>
      <c r="AW8" s="57"/>
      <c r="AX8" s="57"/>
      <c r="AY8" s="57">
        <f>データ!S6</f>
        <v>1868.02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81.14</v>
      </c>
      <c r="K10" s="57"/>
      <c r="L10" s="57"/>
      <c r="M10" s="57"/>
      <c r="N10" s="57"/>
      <c r="O10" s="57"/>
      <c r="P10" s="57"/>
      <c r="Q10" s="57"/>
      <c r="R10" s="57">
        <f>データ!O6</f>
        <v>99.94</v>
      </c>
      <c r="S10" s="57"/>
      <c r="T10" s="57"/>
      <c r="U10" s="57"/>
      <c r="V10" s="57"/>
      <c r="W10" s="57"/>
      <c r="X10" s="57"/>
      <c r="Y10" s="57"/>
      <c r="Z10" s="65">
        <f>データ!P6</f>
        <v>2170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85612</v>
      </c>
      <c r="AJ10" s="65"/>
      <c r="AK10" s="65"/>
      <c r="AL10" s="65"/>
      <c r="AM10" s="65"/>
      <c r="AN10" s="65"/>
      <c r="AO10" s="65"/>
      <c r="AP10" s="65"/>
      <c r="AQ10" s="57">
        <f>データ!U6</f>
        <v>45.76</v>
      </c>
      <c r="AR10" s="57"/>
      <c r="AS10" s="57"/>
      <c r="AT10" s="57"/>
      <c r="AU10" s="57"/>
      <c r="AV10" s="57"/>
      <c r="AW10" s="57"/>
      <c r="AX10" s="57"/>
      <c r="AY10" s="57">
        <f>データ!V6</f>
        <v>1870.89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 x14ac:dyDescent="0.15"/>
  <cols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 x14ac:dyDescent="0.15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 x14ac:dyDescent="0.15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 x14ac:dyDescent="0.15">
      <c r="A6" s="26" t="s">
        <v>92</v>
      </c>
      <c r="B6" s="31">
        <f>B7</f>
        <v>2014</v>
      </c>
      <c r="C6" s="31">
        <f t="shared" ref="C6:V6" si="3">C7</f>
        <v>232246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愛知県　知多市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81.14</v>
      </c>
      <c r="O6" s="32">
        <f t="shared" si="3"/>
        <v>99.94</v>
      </c>
      <c r="P6" s="32">
        <f t="shared" si="3"/>
        <v>2170</v>
      </c>
      <c r="Q6" s="32">
        <f t="shared" si="3"/>
        <v>85742</v>
      </c>
      <c r="R6" s="32">
        <f t="shared" si="3"/>
        <v>45.9</v>
      </c>
      <c r="S6" s="32">
        <f t="shared" si="3"/>
        <v>1868.02</v>
      </c>
      <c r="T6" s="32">
        <f t="shared" si="3"/>
        <v>85612</v>
      </c>
      <c r="U6" s="32">
        <f t="shared" si="3"/>
        <v>45.76</v>
      </c>
      <c r="V6" s="32">
        <f t="shared" si="3"/>
        <v>1870.89</v>
      </c>
      <c r="W6" s="33">
        <f>IF(W7="",NA(),W7)</f>
        <v>103.03</v>
      </c>
      <c r="X6" s="33">
        <f t="shared" ref="X6:AF6" si="4">IF(X7="",NA(),X7)</f>
        <v>103.1</v>
      </c>
      <c r="Y6" s="33">
        <f t="shared" si="4"/>
        <v>102.24</v>
      </c>
      <c r="Z6" s="33">
        <f t="shared" si="4"/>
        <v>101.88</v>
      </c>
      <c r="AA6" s="33">
        <f t="shared" si="4"/>
        <v>109.42</v>
      </c>
      <c r="AB6" s="33">
        <f t="shared" si="4"/>
        <v>108.89</v>
      </c>
      <c r="AC6" s="33">
        <f t="shared" si="4"/>
        <v>107.68</v>
      </c>
      <c r="AD6" s="33">
        <f t="shared" si="4"/>
        <v>108.24</v>
      </c>
      <c r="AE6" s="33">
        <f t="shared" si="4"/>
        <v>107.8</v>
      </c>
      <c r="AF6" s="33">
        <f t="shared" si="4"/>
        <v>111.96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4.4400000000000004</v>
      </c>
      <c r="AN6" s="33">
        <f t="shared" si="5"/>
        <v>4.67</v>
      </c>
      <c r="AO6" s="33">
        <f t="shared" si="5"/>
        <v>4.46</v>
      </c>
      <c r="AP6" s="33">
        <f t="shared" si="5"/>
        <v>4.3899999999999997</v>
      </c>
      <c r="AQ6" s="33">
        <f t="shared" si="5"/>
        <v>0.41</v>
      </c>
      <c r="AR6" s="32" t="str">
        <f>IF(AR7="","",IF(AR7="-","【-】","【"&amp;SUBSTITUTE(TEXT(AR7,"#,##0.00"),"-","△")&amp;"】"))</f>
        <v>【0.81】</v>
      </c>
      <c r="AS6" s="33">
        <f>IF(AS7="",NA(),AS7)</f>
        <v>327.20999999999998</v>
      </c>
      <c r="AT6" s="33">
        <f t="shared" ref="AT6:BB6" si="6">IF(AT7="",NA(),AT7)</f>
        <v>302.04000000000002</v>
      </c>
      <c r="AU6" s="33">
        <f t="shared" si="6"/>
        <v>417.22</v>
      </c>
      <c r="AV6" s="33">
        <f t="shared" si="6"/>
        <v>534.66</v>
      </c>
      <c r="AW6" s="33">
        <f t="shared" si="6"/>
        <v>179.56</v>
      </c>
      <c r="AX6" s="33">
        <f t="shared" si="6"/>
        <v>699.11</v>
      </c>
      <c r="AY6" s="33">
        <f t="shared" si="6"/>
        <v>695.41</v>
      </c>
      <c r="AZ6" s="33">
        <f t="shared" si="6"/>
        <v>701</v>
      </c>
      <c r="BA6" s="33">
        <f t="shared" si="6"/>
        <v>739.59</v>
      </c>
      <c r="BB6" s="33">
        <f t="shared" si="6"/>
        <v>335.95</v>
      </c>
      <c r="BC6" s="32" t="str">
        <f>IF(BC7="","",IF(BC7="-","【-】","【"&amp;SUBSTITUTE(TEXT(BC7,"#,##0.00"),"-","△")&amp;"】"))</f>
        <v>【264.16】</v>
      </c>
      <c r="BD6" s="33">
        <f>IF(BD7="",NA(),BD7)</f>
        <v>80.239999999999995</v>
      </c>
      <c r="BE6" s="33">
        <f t="shared" ref="BE6:BM6" si="7">IF(BE7="",NA(),BE7)</f>
        <v>75.75</v>
      </c>
      <c r="BF6" s="33">
        <f t="shared" si="7"/>
        <v>70.56</v>
      </c>
      <c r="BG6" s="33">
        <f t="shared" si="7"/>
        <v>65.17</v>
      </c>
      <c r="BH6" s="33">
        <f t="shared" si="7"/>
        <v>75.02</v>
      </c>
      <c r="BI6" s="33">
        <f t="shared" si="7"/>
        <v>339.69</v>
      </c>
      <c r="BJ6" s="33">
        <f t="shared" si="7"/>
        <v>343.45</v>
      </c>
      <c r="BK6" s="33">
        <f t="shared" si="7"/>
        <v>330.99</v>
      </c>
      <c r="BL6" s="33">
        <f t="shared" si="7"/>
        <v>324.08999999999997</v>
      </c>
      <c r="BM6" s="33">
        <f t="shared" si="7"/>
        <v>319.82</v>
      </c>
      <c r="BN6" s="32" t="str">
        <f>IF(BN7="","",IF(BN7="-","【-】","【"&amp;SUBSTITUTE(TEXT(BN7,"#,##0.00"),"-","△")&amp;"】"))</f>
        <v>【283.72】</v>
      </c>
      <c r="BO6" s="33">
        <f>IF(BO7="",NA(),BO7)</f>
        <v>98.85</v>
      </c>
      <c r="BP6" s="33">
        <f t="shared" ref="BP6:BX6" si="8">IF(BP7="",NA(),BP7)</f>
        <v>98.56</v>
      </c>
      <c r="BQ6" s="33">
        <f t="shared" si="8"/>
        <v>98.36</v>
      </c>
      <c r="BR6" s="33">
        <f t="shared" si="8"/>
        <v>96.3</v>
      </c>
      <c r="BS6" s="33">
        <f t="shared" si="8"/>
        <v>104.18</v>
      </c>
      <c r="BT6" s="33">
        <f t="shared" si="8"/>
        <v>101.27</v>
      </c>
      <c r="BU6" s="33">
        <f t="shared" si="8"/>
        <v>99.61</v>
      </c>
      <c r="BV6" s="33">
        <f t="shared" si="8"/>
        <v>100.27</v>
      </c>
      <c r="BW6" s="33">
        <f t="shared" si="8"/>
        <v>99.46</v>
      </c>
      <c r="BX6" s="33">
        <f t="shared" si="8"/>
        <v>105.21</v>
      </c>
      <c r="BY6" s="32" t="str">
        <f>IF(BY7="","",IF(BY7="-","【-】","【"&amp;SUBSTITUTE(TEXT(BY7,"#,##0.00"),"-","△")&amp;"】"))</f>
        <v>【104.60】</v>
      </c>
      <c r="BZ6" s="33">
        <f>IF(BZ7="",NA(),BZ7)</f>
        <v>121.21</v>
      </c>
      <c r="CA6" s="33">
        <f t="shared" ref="CA6:CI6" si="9">IF(CA7="",NA(),CA7)</f>
        <v>121.53</v>
      </c>
      <c r="CB6" s="33">
        <f t="shared" si="9"/>
        <v>121.82</v>
      </c>
      <c r="CC6" s="33">
        <f t="shared" si="9"/>
        <v>124.21</v>
      </c>
      <c r="CD6" s="33">
        <f t="shared" si="9"/>
        <v>114.7</v>
      </c>
      <c r="CE6" s="33">
        <f t="shared" si="9"/>
        <v>167.74</v>
      </c>
      <c r="CF6" s="33">
        <f t="shared" si="9"/>
        <v>169.59</v>
      </c>
      <c r="CG6" s="33">
        <f t="shared" si="9"/>
        <v>169.62</v>
      </c>
      <c r="CH6" s="33">
        <f t="shared" si="9"/>
        <v>171.78</v>
      </c>
      <c r="CI6" s="33">
        <f t="shared" si="9"/>
        <v>162.59</v>
      </c>
      <c r="CJ6" s="32" t="str">
        <f>IF(CJ7="","",IF(CJ7="-","【-】","【"&amp;SUBSTITUTE(TEXT(CJ7,"#,##0.00"),"-","△")&amp;"】"))</f>
        <v>【164.21】</v>
      </c>
      <c r="CK6" s="33">
        <f>IF(CK7="",NA(),CK7)</f>
        <v>57.33</v>
      </c>
      <c r="CL6" s="33">
        <f t="shared" ref="CL6:CT6" si="10">IF(CL7="",NA(),CL7)</f>
        <v>56.26</v>
      </c>
      <c r="CM6" s="33">
        <f t="shared" si="10"/>
        <v>56.16</v>
      </c>
      <c r="CN6" s="33">
        <f t="shared" si="10"/>
        <v>55.75</v>
      </c>
      <c r="CO6" s="33">
        <f t="shared" si="10"/>
        <v>55.06</v>
      </c>
      <c r="CP6" s="33">
        <f t="shared" si="10"/>
        <v>60.83</v>
      </c>
      <c r="CQ6" s="33">
        <f t="shared" si="10"/>
        <v>60.04</v>
      </c>
      <c r="CR6" s="33">
        <f t="shared" si="10"/>
        <v>59.88</v>
      </c>
      <c r="CS6" s="33">
        <f t="shared" si="10"/>
        <v>59.68</v>
      </c>
      <c r="CT6" s="33">
        <f t="shared" si="10"/>
        <v>59.17</v>
      </c>
      <c r="CU6" s="32" t="str">
        <f>IF(CU7="","",IF(CU7="-","【-】","【"&amp;SUBSTITUTE(TEXT(CU7,"#,##0.00"),"-","△")&amp;"】"))</f>
        <v>【59.80】</v>
      </c>
      <c r="CV6" s="33">
        <f>IF(CV7="",NA(),CV7)</f>
        <v>93.78</v>
      </c>
      <c r="CW6" s="33">
        <f t="shared" ref="CW6:DE6" si="11">IF(CW7="",NA(),CW7)</f>
        <v>94.35</v>
      </c>
      <c r="CX6" s="33">
        <f t="shared" si="11"/>
        <v>94.28</v>
      </c>
      <c r="CY6" s="33">
        <f t="shared" si="11"/>
        <v>94.6</v>
      </c>
      <c r="CZ6" s="33">
        <f t="shared" si="11"/>
        <v>93.89</v>
      </c>
      <c r="DA6" s="33">
        <f t="shared" si="11"/>
        <v>87.92</v>
      </c>
      <c r="DB6" s="33">
        <f t="shared" si="11"/>
        <v>87.33</v>
      </c>
      <c r="DC6" s="33">
        <f t="shared" si="11"/>
        <v>87.65</v>
      </c>
      <c r="DD6" s="33">
        <f t="shared" si="11"/>
        <v>87.63</v>
      </c>
      <c r="DE6" s="33">
        <f t="shared" si="11"/>
        <v>87.6</v>
      </c>
      <c r="DF6" s="32" t="str">
        <f>IF(DF7="","",IF(DF7="-","【-】","【"&amp;SUBSTITUTE(TEXT(DF7,"#,##0.00"),"-","△")&amp;"】"))</f>
        <v>【89.78】</v>
      </c>
      <c r="DG6" s="33">
        <f>IF(DG7="",NA(),DG7)</f>
        <v>37.47</v>
      </c>
      <c r="DH6" s="33">
        <f t="shared" ref="DH6:DP6" si="12">IF(DH7="",NA(),DH7)</f>
        <v>38.21</v>
      </c>
      <c r="DI6" s="33">
        <f t="shared" si="12"/>
        <v>39.21</v>
      </c>
      <c r="DJ6" s="33">
        <f t="shared" si="12"/>
        <v>40.35</v>
      </c>
      <c r="DK6" s="33">
        <f t="shared" si="12"/>
        <v>46.84</v>
      </c>
      <c r="DL6" s="33">
        <f t="shared" si="12"/>
        <v>36.700000000000003</v>
      </c>
      <c r="DM6" s="33">
        <f t="shared" si="12"/>
        <v>37.71</v>
      </c>
      <c r="DN6" s="33">
        <f t="shared" si="12"/>
        <v>38.69</v>
      </c>
      <c r="DO6" s="33">
        <f t="shared" si="12"/>
        <v>39.65</v>
      </c>
      <c r="DP6" s="33">
        <f t="shared" si="12"/>
        <v>45.25</v>
      </c>
      <c r="DQ6" s="32" t="str">
        <f>IF(DQ7="","",IF(DQ7="-","【-】","【"&amp;SUBSTITUTE(TEXT(DQ7,"#,##0.00"),"-","△")&amp;"】"))</f>
        <v>【46.31】</v>
      </c>
      <c r="DR6" s="33">
        <f>IF(DR7="",NA(),DR7)</f>
        <v>6.22</v>
      </c>
      <c r="DS6" s="33">
        <f t="shared" ref="DS6:EA6" si="13">IF(DS7="",NA(),DS7)</f>
        <v>7.39</v>
      </c>
      <c r="DT6" s="33">
        <f t="shared" si="13"/>
        <v>11.72</v>
      </c>
      <c r="DU6" s="33">
        <f t="shared" si="13"/>
        <v>11.76</v>
      </c>
      <c r="DV6" s="33">
        <f t="shared" si="13"/>
        <v>11.77</v>
      </c>
      <c r="DW6" s="33">
        <f t="shared" si="13"/>
        <v>6.92</v>
      </c>
      <c r="DX6" s="33">
        <f t="shared" si="13"/>
        <v>7.67</v>
      </c>
      <c r="DY6" s="33">
        <f t="shared" si="13"/>
        <v>8.4</v>
      </c>
      <c r="DZ6" s="33">
        <f t="shared" si="13"/>
        <v>9.7100000000000009</v>
      </c>
      <c r="EA6" s="33">
        <f t="shared" si="13"/>
        <v>10.71</v>
      </c>
      <c r="EB6" s="32" t="str">
        <f>IF(EB7="","",IF(EB7="-","【-】","【"&amp;SUBSTITUTE(TEXT(EB7,"#,##0.00"),"-","△")&amp;"】"))</f>
        <v>【12.42】</v>
      </c>
      <c r="EC6" s="33">
        <f>IF(EC7="",NA(),EC7)</f>
        <v>0.34</v>
      </c>
      <c r="ED6" s="33">
        <f t="shared" ref="ED6:EL6" si="14">IF(ED7="",NA(),ED7)</f>
        <v>0.4</v>
      </c>
      <c r="EE6" s="33">
        <f t="shared" si="14"/>
        <v>0.53</v>
      </c>
      <c r="EF6" s="33">
        <f t="shared" si="14"/>
        <v>0.47</v>
      </c>
      <c r="EG6" s="33">
        <f t="shared" si="14"/>
        <v>0.34</v>
      </c>
      <c r="EH6" s="33">
        <f t="shared" si="14"/>
        <v>0.82</v>
      </c>
      <c r="EI6" s="33">
        <f t="shared" si="14"/>
        <v>0.84</v>
      </c>
      <c r="EJ6" s="33">
        <f t="shared" si="14"/>
        <v>0.78</v>
      </c>
      <c r="EK6" s="33">
        <f t="shared" si="14"/>
        <v>0.83</v>
      </c>
      <c r="EL6" s="33">
        <f t="shared" si="14"/>
        <v>0.72</v>
      </c>
      <c r="EM6" s="32" t="str">
        <f>IF(EM7="","",IF(EM7="-","【-】","【"&amp;SUBSTITUTE(TEXT(EM7,"#,##0.00"),"-","△")&amp;"】"))</f>
        <v>【0.78】</v>
      </c>
    </row>
    <row r="7" spans="1:143" s="34" customFormat="1" x14ac:dyDescent="0.15">
      <c r="A7" s="26"/>
      <c r="B7" s="35">
        <v>2014</v>
      </c>
      <c r="C7" s="35">
        <v>232246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81.14</v>
      </c>
      <c r="O7" s="36">
        <v>99.94</v>
      </c>
      <c r="P7" s="36">
        <v>2170</v>
      </c>
      <c r="Q7" s="36">
        <v>85742</v>
      </c>
      <c r="R7" s="36">
        <v>45.9</v>
      </c>
      <c r="S7" s="36">
        <v>1868.02</v>
      </c>
      <c r="T7" s="36">
        <v>85612</v>
      </c>
      <c r="U7" s="36">
        <v>45.76</v>
      </c>
      <c r="V7" s="36">
        <v>1870.89</v>
      </c>
      <c r="W7" s="36">
        <v>103.03</v>
      </c>
      <c r="X7" s="36">
        <v>103.1</v>
      </c>
      <c r="Y7" s="36">
        <v>102.24</v>
      </c>
      <c r="Z7" s="36">
        <v>101.88</v>
      </c>
      <c r="AA7" s="36">
        <v>109.42</v>
      </c>
      <c r="AB7" s="36">
        <v>108.89</v>
      </c>
      <c r="AC7" s="36">
        <v>107.68</v>
      </c>
      <c r="AD7" s="36">
        <v>108.24</v>
      </c>
      <c r="AE7" s="36">
        <v>107.8</v>
      </c>
      <c r="AF7" s="36">
        <v>111.96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4.4400000000000004</v>
      </c>
      <c r="AN7" s="36">
        <v>4.67</v>
      </c>
      <c r="AO7" s="36">
        <v>4.46</v>
      </c>
      <c r="AP7" s="36">
        <v>4.3899999999999997</v>
      </c>
      <c r="AQ7" s="36">
        <v>0.41</v>
      </c>
      <c r="AR7" s="36">
        <v>0.81</v>
      </c>
      <c r="AS7" s="36">
        <v>327.20999999999998</v>
      </c>
      <c r="AT7" s="36">
        <v>302.04000000000002</v>
      </c>
      <c r="AU7" s="36">
        <v>417.22</v>
      </c>
      <c r="AV7" s="36">
        <v>534.66</v>
      </c>
      <c r="AW7" s="36">
        <v>179.56</v>
      </c>
      <c r="AX7" s="36">
        <v>699.11</v>
      </c>
      <c r="AY7" s="36">
        <v>695.41</v>
      </c>
      <c r="AZ7" s="36">
        <v>701</v>
      </c>
      <c r="BA7" s="36">
        <v>739.59</v>
      </c>
      <c r="BB7" s="36">
        <v>335.95</v>
      </c>
      <c r="BC7" s="36">
        <v>264.16000000000003</v>
      </c>
      <c r="BD7" s="36">
        <v>80.239999999999995</v>
      </c>
      <c r="BE7" s="36">
        <v>75.75</v>
      </c>
      <c r="BF7" s="36">
        <v>70.56</v>
      </c>
      <c r="BG7" s="36">
        <v>65.17</v>
      </c>
      <c r="BH7" s="36">
        <v>75.02</v>
      </c>
      <c r="BI7" s="36">
        <v>339.69</v>
      </c>
      <c r="BJ7" s="36">
        <v>343.45</v>
      </c>
      <c r="BK7" s="36">
        <v>330.99</v>
      </c>
      <c r="BL7" s="36">
        <v>324.08999999999997</v>
      </c>
      <c r="BM7" s="36">
        <v>319.82</v>
      </c>
      <c r="BN7" s="36">
        <v>283.72000000000003</v>
      </c>
      <c r="BO7" s="36">
        <v>98.85</v>
      </c>
      <c r="BP7" s="36">
        <v>98.56</v>
      </c>
      <c r="BQ7" s="36">
        <v>98.36</v>
      </c>
      <c r="BR7" s="36">
        <v>96.3</v>
      </c>
      <c r="BS7" s="36">
        <v>104.18</v>
      </c>
      <c r="BT7" s="36">
        <v>101.27</v>
      </c>
      <c r="BU7" s="36">
        <v>99.61</v>
      </c>
      <c r="BV7" s="36">
        <v>100.27</v>
      </c>
      <c r="BW7" s="36">
        <v>99.46</v>
      </c>
      <c r="BX7" s="36">
        <v>105.21</v>
      </c>
      <c r="BY7" s="36">
        <v>104.6</v>
      </c>
      <c r="BZ7" s="36">
        <v>121.21</v>
      </c>
      <c r="CA7" s="36">
        <v>121.53</v>
      </c>
      <c r="CB7" s="36">
        <v>121.82</v>
      </c>
      <c r="CC7" s="36">
        <v>124.21</v>
      </c>
      <c r="CD7" s="36">
        <v>114.7</v>
      </c>
      <c r="CE7" s="36">
        <v>167.74</v>
      </c>
      <c r="CF7" s="36">
        <v>169.59</v>
      </c>
      <c r="CG7" s="36">
        <v>169.62</v>
      </c>
      <c r="CH7" s="36">
        <v>171.78</v>
      </c>
      <c r="CI7" s="36">
        <v>162.59</v>
      </c>
      <c r="CJ7" s="36">
        <v>164.21</v>
      </c>
      <c r="CK7" s="36">
        <v>57.33</v>
      </c>
      <c r="CL7" s="36">
        <v>56.26</v>
      </c>
      <c r="CM7" s="36">
        <v>56.16</v>
      </c>
      <c r="CN7" s="36">
        <v>55.75</v>
      </c>
      <c r="CO7" s="36">
        <v>55.06</v>
      </c>
      <c r="CP7" s="36">
        <v>60.83</v>
      </c>
      <c r="CQ7" s="36">
        <v>60.04</v>
      </c>
      <c r="CR7" s="36">
        <v>59.88</v>
      </c>
      <c r="CS7" s="36">
        <v>59.68</v>
      </c>
      <c r="CT7" s="36">
        <v>59.17</v>
      </c>
      <c r="CU7" s="36">
        <v>59.8</v>
      </c>
      <c r="CV7" s="36">
        <v>93.78</v>
      </c>
      <c r="CW7" s="36">
        <v>94.35</v>
      </c>
      <c r="CX7" s="36">
        <v>94.28</v>
      </c>
      <c r="CY7" s="36">
        <v>94.6</v>
      </c>
      <c r="CZ7" s="36">
        <v>93.89</v>
      </c>
      <c r="DA7" s="36">
        <v>87.92</v>
      </c>
      <c r="DB7" s="36">
        <v>87.33</v>
      </c>
      <c r="DC7" s="36">
        <v>87.65</v>
      </c>
      <c r="DD7" s="36">
        <v>87.63</v>
      </c>
      <c r="DE7" s="36">
        <v>87.6</v>
      </c>
      <c r="DF7" s="36">
        <v>89.78</v>
      </c>
      <c r="DG7" s="36">
        <v>37.47</v>
      </c>
      <c r="DH7" s="36">
        <v>38.21</v>
      </c>
      <c r="DI7" s="36">
        <v>39.21</v>
      </c>
      <c r="DJ7" s="36">
        <v>40.35</v>
      </c>
      <c r="DK7" s="36">
        <v>46.84</v>
      </c>
      <c r="DL7" s="36">
        <v>36.700000000000003</v>
      </c>
      <c r="DM7" s="36">
        <v>37.71</v>
      </c>
      <c r="DN7" s="36">
        <v>38.69</v>
      </c>
      <c r="DO7" s="36">
        <v>39.65</v>
      </c>
      <c r="DP7" s="36">
        <v>45.25</v>
      </c>
      <c r="DQ7" s="36">
        <v>46.31</v>
      </c>
      <c r="DR7" s="36">
        <v>6.22</v>
      </c>
      <c r="DS7" s="36">
        <v>7.39</v>
      </c>
      <c r="DT7" s="36">
        <v>11.72</v>
      </c>
      <c r="DU7" s="36">
        <v>11.76</v>
      </c>
      <c r="DV7" s="36">
        <v>11.77</v>
      </c>
      <c r="DW7" s="36">
        <v>6.92</v>
      </c>
      <c r="DX7" s="36">
        <v>7.67</v>
      </c>
      <c r="DY7" s="36">
        <v>8.4</v>
      </c>
      <c r="DZ7" s="36">
        <v>9.7100000000000009</v>
      </c>
      <c r="EA7" s="36">
        <v>10.71</v>
      </c>
      <c r="EB7" s="36">
        <v>12.42</v>
      </c>
      <c r="EC7" s="36">
        <v>0.34</v>
      </c>
      <c r="ED7" s="36">
        <v>0.4</v>
      </c>
      <c r="EE7" s="36">
        <v>0.53</v>
      </c>
      <c r="EF7" s="36">
        <v>0.47</v>
      </c>
      <c r="EG7" s="36">
        <v>0.34</v>
      </c>
      <c r="EH7" s="36">
        <v>0.82</v>
      </c>
      <c r="EI7" s="36">
        <v>0.84</v>
      </c>
      <c r="EJ7" s="36">
        <v>0.78</v>
      </c>
      <c r="EK7" s="36">
        <v>0.83</v>
      </c>
      <c r="EL7" s="36">
        <v>0.72</v>
      </c>
      <c r="EM7" s="36">
        <v>0.78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 x14ac:dyDescent="0.15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愛知県</cp:lastModifiedBy>
  <cp:lastPrinted>2016-02-24T02:40:29Z</cp:lastPrinted>
  <dcterms:created xsi:type="dcterms:W3CDTF">2016-02-03T07:22:33Z</dcterms:created>
  <dcterms:modified xsi:type="dcterms:W3CDTF">2016-02-24T02:41:46Z</dcterms:modified>
  <cp:category/>
</cp:coreProperties>
</file>