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5025" yWindow="5325" windowWidth="5040" windowHeight="268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AI10" i="4" s="1"/>
  <c r="S6" i="5"/>
  <c r="R6" i="5"/>
  <c r="AQ8" i="4" s="1"/>
  <c r="Q6" i="5"/>
  <c r="AI8" i="4" s="1"/>
  <c r="P6" i="5"/>
  <c r="O6" i="5"/>
  <c r="N6" i="5"/>
  <c r="M6" i="5"/>
  <c r="L6" i="5"/>
  <c r="Z8" i="4" s="1"/>
  <c r="K6" i="5"/>
  <c r="J6" i="5"/>
  <c r="J8" i="4" s="1"/>
  <c r="I6" i="5"/>
  <c r="B8" i="4" s="1"/>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Z10" i="4"/>
  <c r="R10" i="4"/>
  <c r="J10" i="4"/>
  <c r="B10" i="4"/>
  <c r="AY8" i="4"/>
  <c r="R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<sst xmlns="http://schemas.openxmlformats.org/spreadsheetml/2006/main" count="217" uniqueCount="107">
  <si>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</si>
  <si>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</si>
  <si>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</si>
  <si>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</si>
  <si>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</si>
  <si>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</si>
  <si>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</si>
  <si>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</si>
  <si>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</si>
  <si>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</si>
  <si>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</si>
  <si>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</si>
  <si>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</si>
  <si>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</si>
  <si>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</si>
  <si>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</si>
  <si>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</si>
  <si>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</si>
  <si>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</si>
  <si>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</si>
  <si>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</si>
  <si>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</si>
  <si>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</si>
  <si>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</si>
  <si>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</si>
  <si>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</si>
  <si>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</si>
  <si>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</si>
  <si>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</si>
  <si>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</si>
  <si>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</si>
  <si>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</si>
  <si>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</si>
  <si>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</si>
  <si>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</si>
  <si>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</si>
  <si>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</si>
  <si>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</si>
  <si>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</si>
  <si>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</si>
  <si>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</si>
  <si>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</si>
  <si>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</si>
  <si>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</si>
  <si>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</si>
  <si>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</si>
  <si>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</si>
  <si>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</si>
  <si>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</si>
  <si>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</si>
  <si>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</si>
  <si>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</si>
  <si>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</si>
  <si>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</si>
  <si>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</si>
  <si>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</si>
  <si>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</si>
  <si>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</si>
  <si>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</si>
  <si>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</si>
  <si>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</si>
  <si>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</si>
  <si>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</si>
  <si>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</si>
  <si>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</si>
  <si>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</si>
  <si>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</si>
  <si>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</si>
  <si>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</si>
  <si>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</si>
  <si>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</si>
  <si>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</si>
  <si>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</si>
  <si>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</si>
  <si>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</si>
  <si>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</si>
  <si>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</si>
  <si>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</si>
  <si>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</si>
  <si>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</si>
  <si>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</si>
  <si>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</si>
  <si>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</si>
  <si>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</si>
  <si>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</si>
  <si>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</si>
  <si>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</si>
  <si>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</si>
  <si>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</si>
  <si>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</si>
  <si>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</si>
  <si>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</si>
  <si>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</si>
  <si>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愛知県　知立市</t>
  </si>
  <si>
    <t>法適用</t>
  </si>
  <si>
    <t>水道事業</t>
  </si>
  <si>
    <t>末端給水事業</t>
  </si>
  <si>
    <t>A4</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</si>
  <si>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</si>
  <si>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</si>
  <si>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</si>
  <si>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</si>
  <si>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</si>
  <si>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</si>
  <si>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営状況は、現在のところ比較的健全な状況にあるといえますが、将来の人口減少による料金収入の減少、老朽化した施設や法定耐用年数を経過した管路を更新する投資増加等により悪化して来るため、財源の確保や経営に与える影響等を踏まえ、老朽化した施設の更新が必要であるかを充分に検討しなければならない。</t>
    <phoneticPr fontId="4"/>
  </si>
  <si>
    <t>　経常収支比率は１００％以上で、経常収支が黒字を保っており、給水に係る費用が給水収益で賄われています。また、累積欠損金は無く、水道料金収入に対する企業債残高の割合は平均値よりも低く、企業債残高が経営に与える影響は安全といえる範囲です。概ね有効に施設が利用されており、平成２４年度から４年を掛けて市全域を行う漏水調査の実施が有収率の上昇に結びついています。経営状況は、現在のところ比較的健全な状況にあるといえます。</t>
    <rPh sb="1" eb="3">
      <t>ケイジョウ</t>
    </rPh>
    <rPh sb="3" eb="5">
      <t>シュウシ</t>
    </rPh>
    <rPh sb="5" eb="7">
      <t>ヒリツ</t>
    </rPh>
    <rPh sb="12" eb="14">
      <t>イジョウ</t>
    </rPh>
    <rPh sb="54" eb="56">
      <t>ルイセキ</t>
    </rPh>
    <rPh sb="56" eb="59">
      <t>ケッソンキン</t>
    </rPh>
    <rPh sb="60" eb="61">
      <t>ナ</t>
    </rPh>
    <rPh sb="63" eb="65">
      <t>スイドウ</t>
    </rPh>
    <rPh sb="65" eb="67">
      <t>リョウキン</t>
    </rPh>
    <rPh sb="67" eb="69">
      <t>シュウニュウ</t>
    </rPh>
    <rPh sb="70" eb="71">
      <t>タイ</t>
    </rPh>
    <rPh sb="73" eb="75">
      <t>キギョウ</t>
    </rPh>
    <rPh sb="75" eb="76">
      <t>サイ</t>
    </rPh>
    <rPh sb="76" eb="78">
      <t>ザンダカ</t>
    </rPh>
    <rPh sb="79" eb="81">
      <t>ワリアイ</t>
    </rPh>
    <rPh sb="82" eb="85">
      <t>ヘイキンチ</t>
    </rPh>
    <rPh sb="88" eb="89">
      <t>ヒク</t>
    </rPh>
    <rPh sb="91" eb="93">
      <t>キギョウ</t>
    </rPh>
    <rPh sb="133" eb="135">
      <t>ヘイセイ</t>
    </rPh>
    <rPh sb="137" eb="139">
      <t>ネンド</t>
    </rPh>
    <rPh sb="142" eb="143">
      <t>ネン</t>
    </rPh>
    <phoneticPr fontId="4"/>
  </si>
  <si>
    <t>　法定耐用年数を超えた管路延長の割合が平均値より高めであり、更新の必要性を考慮しながら、管路の更新率を向上させるため、投資を増やす必要があります。また、一部法定耐用年数に近づき、老朽化が進んでいる施設があります。</t>
    <rPh sb="1" eb="3">
      <t>ホウテイ</t>
    </rPh>
    <rPh sb="3" eb="5">
      <t>タイヨウ</t>
    </rPh>
    <rPh sb="5" eb="7">
      <t>ネンスウ</t>
    </rPh>
    <rPh sb="8" eb="9">
      <t>コ</t>
    </rPh>
    <rPh sb="11" eb="13">
      <t>カンロ</t>
    </rPh>
    <rPh sb="13" eb="15">
      <t>エンチョウ</t>
    </rPh>
    <rPh sb="16" eb="18">
      <t>ワリアイ</t>
    </rPh>
    <rPh sb="19" eb="22">
      <t>ヘイキンチ</t>
    </rPh>
    <rPh sb="24" eb="25">
      <t>タカ</t>
    </rPh>
    <rPh sb="30" eb="32">
      <t>コウシン</t>
    </rPh>
    <rPh sb="33" eb="36">
      <t>ヒツヨウセイ</t>
    </rPh>
    <rPh sb="37" eb="39">
      <t>コウリョ</t>
    </rPh>
    <rPh sb="76" eb="78">
      <t>イチブ</t>
    </rPh>
    <rPh sb="89" eb="92">
      <t>ロウキュウカ</t>
    </rPh>
    <rPh sb="93" eb="94">
      <t>スス</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</si>
</sst>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1.28</c:v>
                </c:pt>
                <c:pt idx="1">
                  <c:v>1.59</c:v>
                </c:pt>
                <c:pt idx="2">
                  <c:v>1.08</c:v>
                </c:pt>
                <c:pt idx="3">
                  <c:v>0.84</c:v>
                </c:pt>
                <c:pt idx="4">
                  <c:v>0.47</c:v>
                </c:pt>
              </c:numCache>
            </c:numRef>
          </c:val>
        </c:ser>
        <c:dLbls>
          <c:showLegendKey val="0"/>
          <c:showVal val="0"/>
          <c:showCatName val="0"/>
          <c:showSerName val="0"/>
          <c:showPercent val="0"/>
          <c:showBubbleSize val="0"/>
        </c:dLbls>
        <c:gapWidth val="150"/>
        <c:axId val="191842560"/>
        <c:axId val="191848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0.82</c:v>
                </c:pt>
                <c:pt idx="1">
                  <c:v>0.84</c:v>
                </c:pt>
                <c:pt idx="2">
                  <c:v>0.78</c:v>
                </c:pt>
                <c:pt idx="3">
                  <c:v>0.83</c:v>
                </c:pt>
                <c:pt idx="4">
                  <c:v>0.72</c:v>
                </c:pt>
              </c:numCache>
            </c:numRef>
          </c:val>
          <c:smooth val="0"/>
        </c:ser>
        <c:dLbls>
          <c:showLegendKey val="0"/>
          <c:showVal val="0"/>
          <c:showCatName val="0"/>
          <c:showSerName val="0"/>
          <c:showPercent val="0"/>
          <c:showBubbleSize val="0"/>
        </c:dLbls>
        <c:marker val="1"/>
        <c:smooth val="0"/>
        <c:axId val="191842560"/>
        <c:axId val="191848832"/>
      </c:lineChart>
      <c:dateAx>
        <c:axId val="191842560"/>
        <c:scaling>
          <c:orientation val="minMax"/>
        </c:scaling>
        <c:delete val="1"/>
        <c:axPos val="b"/>
        <c:numFmt formatCode="ge" sourceLinked="1"/>
        <c:majorTickMark val="none"/>
        <c:minorTickMark val="none"/>
        <c:tickLblPos val="none"/>
        <c:crossAx val="191848832"/>
        <c:crosses val="autoZero"/>
        <c:auto val="1"/>
        <c:lblOffset val="100"/>
        <c:baseTimeUnit val="years"/>
      </c:dateAx>
      <c:valAx>
        <c:axId val="191848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1842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61.87</c:v>
                </c:pt>
                <c:pt idx="1">
                  <c:v>60.8</c:v>
                </c:pt>
                <c:pt idx="2">
                  <c:v>60.91</c:v>
                </c:pt>
                <c:pt idx="3">
                  <c:v>60.3</c:v>
                </c:pt>
                <c:pt idx="4">
                  <c:v>54.94</c:v>
                </c:pt>
              </c:numCache>
            </c:numRef>
          </c:val>
        </c:ser>
        <c:dLbls>
          <c:showLegendKey val="0"/>
          <c:showVal val="0"/>
          <c:showCatName val="0"/>
          <c:showSerName val="0"/>
          <c:showPercent val="0"/>
          <c:showBubbleSize val="0"/>
        </c:dLbls>
        <c:gapWidth val="150"/>
        <c:axId val="193698432"/>
        <c:axId val="193704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60.83</c:v>
                </c:pt>
                <c:pt idx="1">
                  <c:v>60.04</c:v>
                </c:pt>
                <c:pt idx="2">
                  <c:v>59.88</c:v>
                </c:pt>
                <c:pt idx="3">
                  <c:v>59.68</c:v>
                </c:pt>
                <c:pt idx="4">
                  <c:v>59.17</c:v>
                </c:pt>
              </c:numCache>
            </c:numRef>
          </c:val>
          <c:smooth val="0"/>
        </c:ser>
        <c:dLbls>
          <c:showLegendKey val="0"/>
          <c:showVal val="0"/>
          <c:showCatName val="0"/>
          <c:showSerName val="0"/>
          <c:showPercent val="0"/>
          <c:showBubbleSize val="0"/>
        </c:dLbls>
        <c:marker val="1"/>
        <c:smooth val="0"/>
        <c:axId val="193698432"/>
        <c:axId val="193704704"/>
      </c:lineChart>
      <c:dateAx>
        <c:axId val="193698432"/>
        <c:scaling>
          <c:orientation val="minMax"/>
        </c:scaling>
        <c:delete val="1"/>
        <c:axPos val="b"/>
        <c:numFmt formatCode="ge" sourceLinked="1"/>
        <c:majorTickMark val="none"/>
        <c:minorTickMark val="none"/>
        <c:tickLblPos val="none"/>
        <c:crossAx val="193704704"/>
        <c:crosses val="autoZero"/>
        <c:auto val="1"/>
        <c:lblOffset val="100"/>
        <c:baseTimeUnit val="years"/>
      </c:dateAx>
      <c:valAx>
        <c:axId val="193704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698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91.18</c:v>
                </c:pt>
                <c:pt idx="1">
                  <c:v>91.62</c:v>
                </c:pt>
                <c:pt idx="2">
                  <c:v>92.31</c:v>
                </c:pt>
                <c:pt idx="3">
                  <c:v>93.43</c:v>
                </c:pt>
                <c:pt idx="4">
                  <c:v>93.9</c:v>
                </c:pt>
              </c:numCache>
            </c:numRef>
          </c:val>
        </c:ser>
        <c:dLbls>
          <c:showLegendKey val="0"/>
          <c:showVal val="0"/>
          <c:showCatName val="0"/>
          <c:showSerName val="0"/>
          <c:showPercent val="0"/>
          <c:showBubbleSize val="0"/>
        </c:dLbls>
        <c:gapWidth val="150"/>
        <c:axId val="193722624"/>
        <c:axId val="193732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87.92</c:v>
                </c:pt>
                <c:pt idx="1">
                  <c:v>87.33</c:v>
                </c:pt>
                <c:pt idx="2">
                  <c:v>87.65</c:v>
                </c:pt>
                <c:pt idx="3">
                  <c:v>87.63</c:v>
                </c:pt>
                <c:pt idx="4">
                  <c:v>87.6</c:v>
                </c:pt>
              </c:numCache>
            </c:numRef>
          </c:val>
          <c:smooth val="0"/>
        </c:ser>
        <c:dLbls>
          <c:showLegendKey val="0"/>
          <c:showVal val="0"/>
          <c:showCatName val="0"/>
          <c:showSerName val="0"/>
          <c:showPercent val="0"/>
          <c:showBubbleSize val="0"/>
        </c:dLbls>
        <c:marker val="1"/>
        <c:smooth val="0"/>
        <c:axId val="193722624"/>
        <c:axId val="193732992"/>
      </c:lineChart>
      <c:dateAx>
        <c:axId val="193722624"/>
        <c:scaling>
          <c:orientation val="minMax"/>
        </c:scaling>
        <c:delete val="1"/>
        <c:axPos val="b"/>
        <c:numFmt formatCode="ge" sourceLinked="1"/>
        <c:majorTickMark val="none"/>
        <c:minorTickMark val="none"/>
        <c:tickLblPos val="none"/>
        <c:crossAx val="193732992"/>
        <c:crosses val="autoZero"/>
        <c:auto val="1"/>
        <c:lblOffset val="100"/>
        <c:baseTimeUnit val="years"/>
      </c:dateAx>
      <c:valAx>
        <c:axId val="193732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722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110.13</c:v>
                </c:pt>
                <c:pt idx="1">
                  <c:v>107.11</c:v>
                </c:pt>
                <c:pt idx="2">
                  <c:v>108.45</c:v>
                </c:pt>
                <c:pt idx="3">
                  <c:v>107.34</c:v>
                </c:pt>
                <c:pt idx="4">
                  <c:v>106.71</c:v>
                </c:pt>
              </c:numCache>
            </c:numRef>
          </c:val>
        </c:ser>
        <c:dLbls>
          <c:showLegendKey val="0"/>
          <c:showVal val="0"/>
          <c:showCatName val="0"/>
          <c:showSerName val="0"/>
          <c:showPercent val="0"/>
          <c:showBubbleSize val="0"/>
        </c:dLbls>
        <c:gapWidth val="150"/>
        <c:axId val="191879040"/>
        <c:axId val="191893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108.89</c:v>
                </c:pt>
                <c:pt idx="1">
                  <c:v>107.68</c:v>
                </c:pt>
                <c:pt idx="2">
                  <c:v>108.24</c:v>
                </c:pt>
                <c:pt idx="3">
                  <c:v>107.8</c:v>
                </c:pt>
                <c:pt idx="4">
                  <c:v>111.96</c:v>
                </c:pt>
              </c:numCache>
            </c:numRef>
          </c:val>
          <c:smooth val="0"/>
        </c:ser>
        <c:dLbls>
          <c:showLegendKey val="0"/>
          <c:showVal val="0"/>
          <c:showCatName val="0"/>
          <c:showSerName val="0"/>
          <c:showPercent val="0"/>
          <c:showBubbleSize val="0"/>
        </c:dLbls>
        <c:marker val="1"/>
        <c:smooth val="0"/>
        <c:axId val="191879040"/>
        <c:axId val="191893504"/>
      </c:lineChart>
      <c:dateAx>
        <c:axId val="191879040"/>
        <c:scaling>
          <c:orientation val="minMax"/>
        </c:scaling>
        <c:delete val="1"/>
        <c:axPos val="b"/>
        <c:numFmt formatCode="ge" sourceLinked="1"/>
        <c:majorTickMark val="none"/>
        <c:minorTickMark val="none"/>
        <c:tickLblPos val="none"/>
        <c:crossAx val="191893504"/>
        <c:crosses val="autoZero"/>
        <c:auto val="1"/>
        <c:lblOffset val="100"/>
        <c:baseTimeUnit val="years"/>
      </c:dateAx>
      <c:valAx>
        <c:axId val="1918935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1879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38.56</c:v>
                </c:pt>
                <c:pt idx="1">
                  <c:v>39.659999999999997</c:v>
                </c:pt>
                <c:pt idx="2">
                  <c:v>40.47</c:v>
                </c:pt>
                <c:pt idx="3">
                  <c:v>40.840000000000003</c:v>
                </c:pt>
                <c:pt idx="4">
                  <c:v>39.17</c:v>
                </c:pt>
              </c:numCache>
            </c:numRef>
          </c:val>
        </c:ser>
        <c:dLbls>
          <c:showLegendKey val="0"/>
          <c:showVal val="0"/>
          <c:showCatName val="0"/>
          <c:showSerName val="0"/>
          <c:showPercent val="0"/>
          <c:showBubbleSize val="0"/>
        </c:dLbls>
        <c:gapWidth val="150"/>
        <c:axId val="191936000"/>
        <c:axId val="191937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36.700000000000003</c:v>
                </c:pt>
                <c:pt idx="1">
                  <c:v>37.71</c:v>
                </c:pt>
                <c:pt idx="2">
                  <c:v>38.69</c:v>
                </c:pt>
                <c:pt idx="3">
                  <c:v>39.65</c:v>
                </c:pt>
                <c:pt idx="4">
                  <c:v>45.25</c:v>
                </c:pt>
              </c:numCache>
            </c:numRef>
          </c:val>
          <c:smooth val="0"/>
        </c:ser>
        <c:dLbls>
          <c:showLegendKey val="0"/>
          <c:showVal val="0"/>
          <c:showCatName val="0"/>
          <c:showSerName val="0"/>
          <c:showPercent val="0"/>
          <c:showBubbleSize val="0"/>
        </c:dLbls>
        <c:marker val="1"/>
        <c:smooth val="0"/>
        <c:axId val="191936000"/>
        <c:axId val="191937920"/>
      </c:lineChart>
      <c:dateAx>
        <c:axId val="191936000"/>
        <c:scaling>
          <c:orientation val="minMax"/>
        </c:scaling>
        <c:delete val="1"/>
        <c:axPos val="b"/>
        <c:numFmt formatCode="ge" sourceLinked="1"/>
        <c:majorTickMark val="none"/>
        <c:minorTickMark val="none"/>
        <c:tickLblPos val="none"/>
        <c:crossAx val="191937920"/>
        <c:crosses val="autoZero"/>
        <c:auto val="1"/>
        <c:lblOffset val="100"/>
        <c:baseTimeUnit val="years"/>
      </c:dateAx>
      <c:valAx>
        <c:axId val="191937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1936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12.95</c:v>
                </c:pt>
                <c:pt idx="1">
                  <c:v>13.53</c:v>
                </c:pt>
                <c:pt idx="2">
                  <c:v>14.02</c:v>
                </c:pt>
                <c:pt idx="3">
                  <c:v>17.43</c:v>
                </c:pt>
                <c:pt idx="4">
                  <c:v>18.2</c:v>
                </c:pt>
              </c:numCache>
            </c:numRef>
          </c:val>
        </c:ser>
        <c:dLbls>
          <c:showLegendKey val="0"/>
          <c:showVal val="0"/>
          <c:showCatName val="0"/>
          <c:showSerName val="0"/>
          <c:showPercent val="0"/>
          <c:showBubbleSize val="0"/>
        </c:dLbls>
        <c:gapWidth val="150"/>
        <c:axId val="191952000"/>
        <c:axId val="191953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6.92</c:v>
                </c:pt>
                <c:pt idx="1">
                  <c:v>7.67</c:v>
                </c:pt>
                <c:pt idx="2">
                  <c:v>8.4</c:v>
                </c:pt>
                <c:pt idx="3">
                  <c:v>9.7100000000000009</c:v>
                </c:pt>
                <c:pt idx="4">
                  <c:v>10.71</c:v>
                </c:pt>
              </c:numCache>
            </c:numRef>
          </c:val>
          <c:smooth val="0"/>
        </c:ser>
        <c:dLbls>
          <c:showLegendKey val="0"/>
          <c:showVal val="0"/>
          <c:showCatName val="0"/>
          <c:showSerName val="0"/>
          <c:showPercent val="0"/>
          <c:showBubbleSize val="0"/>
        </c:dLbls>
        <c:marker val="1"/>
        <c:smooth val="0"/>
        <c:axId val="191952000"/>
        <c:axId val="191953920"/>
      </c:lineChart>
      <c:dateAx>
        <c:axId val="191952000"/>
        <c:scaling>
          <c:orientation val="minMax"/>
        </c:scaling>
        <c:delete val="1"/>
        <c:axPos val="b"/>
        <c:numFmt formatCode="ge" sourceLinked="1"/>
        <c:majorTickMark val="none"/>
        <c:minorTickMark val="none"/>
        <c:tickLblPos val="none"/>
        <c:crossAx val="191953920"/>
        <c:crosses val="autoZero"/>
        <c:auto val="1"/>
        <c:lblOffset val="100"/>
        <c:baseTimeUnit val="years"/>
      </c:dateAx>
      <c:valAx>
        <c:axId val="191953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1952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92041728"/>
        <c:axId val="1920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4.4400000000000004</c:v>
                </c:pt>
                <c:pt idx="1">
                  <c:v>4.67</c:v>
                </c:pt>
                <c:pt idx="2">
                  <c:v>4.46</c:v>
                </c:pt>
                <c:pt idx="3">
                  <c:v>4.3899999999999997</c:v>
                </c:pt>
                <c:pt idx="4">
                  <c:v>0.41</c:v>
                </c:pt>
              </c:numCache>
            </c:numRef>
          </c:val>
          <c:smooth val="0"/>
        </c:ser>
        <c:dLbls>
          <c:showLegendKey val="0"/>
          <c:showVal val="0"/>
          <c:showCatName val="0"/>
          <c:showSerName val="0"/>
          <c:showPercent val="0"/>
          <c:showBubbleSize val="0"/>
        </c:dLbls>
        <c:marker val="1"/>
        <c:smooth val="0"/>
        <c:axId val="192041728"/>
        <c:axId val="192043648"/>
      </c:lineChart>
      <c:dateAx>
        <c:axId val="192041728"/>
        <c:scaling>
          <c:orientation val="minMax"/>
        </c:scaling>
        <c:delete val="1"/>
        <c:axPos val="b"/>
        <c:numFmt formatCode="ge" sourceLinked="1"/>
        <c:majorTickMark val="none"/>
        <c:minorTickMark val="none"/>
        <c:tickLblPos val="none"/>
        <c:crossAx val="192043648"/>
        <c:crosses val="autoZero"/>
        <c:auto val="1"/>
        <c:lblOffset val="100"/>
        <c:baseTimeUnit val="years"/>
      </c:dateAx>
      <c:valAx>
        <c:axId val="1920436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20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686.33</c:v>
                </c:pt>
                <c:pt idx="1">
                  <c:v>587.03</c:v>
                </c:pt>
                <c:pt idx="2">
                  <c:v>582.33000000000004</c:v>
                </c:pt>
                <c:pt idx="3">
                  <c:v>598.6</c:v>
                </c:pt>
                <c:pt idx="4">
                  <c:v>973.99</c:v>
                </c:pt>
              </c:numCache>
            </c:numRef>
          </c:val>
        </c:ser>
        <c:dLbls>
          <c:showLegendKey val="0"/>
          <c:showVal val="0"/>
          <c:showCatName val="0"/>
          <c:showSerName val="0"/>
          <c:showPercent val="0"/>
          <c:showBubbleSize val="0"/>
        </c:dLbls>
        <c:gapWidth val="150"/>
        <c:axId val="192151936"/>
        <c:axId val="192153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699.11</c:v>
                </c:pt>
                <c:pt idx="1">
                  <c:v>695.41</c:v>
                </c:pt>
                <c:pt idx="2">
                  <c:v>701</c:v>
                </c:pt>
                <c:pt idx="3">
                  <c:v>739.59</c:v>
                </c:pt>
                <c:pt idx="4">
                  <c:v>335.95</c:v>
                </c:pt>
              </c:numCache>
            </c:numRef>
          </c:val>
          <c:smooth val="0"/>
        </c:ser>
        <c:dLbls>
          <c:showLegendKey val="0"/>
          <c:showVal val="0"/>
          <c:showCatName val="0"/>
          <c:showSerName val="0"/>
          <c:showPercent val="0"/>
          <c:showBubbleSize val="0"/>
        </c:dLbls>
        <c:marker val="1"/>
        <c:smooth val="0"/>
        <c:axId val="192151936"/>
        <c:axId val="192153856"/>
      </c:lineChart>
      <c:dateAx>
        <c:axId val="192151936"/>
        <c:scaling>
          <c:orientation val="minMax"/>
        </c:scaling>
        <c:delete val="1"/>
        <c:axPos val="b"/>
        <c:numFmt formatCode="ge" sourceLinked="1"/>
        <c:majorTickMark val="none"/>
        <c:minorTickMark val="none"/>
        <c:tickLblPos val="none"/>
        <c:crossAx val="192153856"/>
        <c:crosses val="autoZero"/>
        <c:auto val="1"/>
        <c:lblOffset val="100"/>
        <c:baseTimeUnit val="years"/>
      </c:dateAx>
      <c:valAx>
        <c:axId val="1921538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2151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110.37</c:v>
                </c:pt>
                <c:pt idx="1">
                  <c:v>113.16</c:v>
                </c:pt>
                <c:pt idx="2">
                  <c:v>118.38</c:v>
                </c:pt>
                <c:pt idx="3">
                  <c:v>127.06</c:v>
                </c:pt>
                <c:pt idx="4">
                  <c:v>127.53</c:v>
                </c:pt>
              </c:numCache>
            </c:numRef>
          </c:val>
        </c:ser>
        <c:dLbls>
          <c:showLegendKey val="0"/>
          <c:showVal val="0"/>
          <c:showCatName val="0"/>
          <c:showSerName val="0"/>
          <c:showPercent val="0"/>
          <c:showBubbleSize val="0"/>
        </c:dLbls>
        <c:gapWidth val="150"/>
        <c:axId val="192180224"/>
        <c:axId val="192182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339.69</c:v>
                </c:pt>
                <c:pt idx="1">
                  <c:v>343.45</c:v>
                </c:pt>
                <c:pt idx="2">
                  <c:v>330.99</c:v>
                </c:pt>
                <c:pt idx="3">
                  <c:v>324.08999999999997</c:v>
                </c:pt>
                <c:pt idx="4">
                  <c:v>319.82</c:v>
                </c:pt>
              </c:numCache>
            </c:numRef>
          </c:val>
          <c:smooth val="0"/>
        </c:ser>
        <c:dLbls>
          <c:showLegendKey val="0"/>
          <c:showVal val="0"/>
          <c:showCatName val="0"/>
          <c:showSerName val="0"/>
          <c:showPercent val="0"/>
          <c:showBubbleSize val="0"/>
        </c:dLbls>
        <c:marker val="1"/>
        <c:smooth val="0"/>
        <c:axId val="192180224"/>
        <c:axId val="192182144"/>
      </c:lineChart>
      <c:dateAx>
        <c:axId val="192180224"/>
        <c:scaling>
          <c:orientation val="minMax"/>
        </c:scaling>
        <c:delete val="1"/>
        <c:axPos val="b"/>
        <c:numFmt formatCode="ge" sourceLinked="1"/>
        <c:majorTickMark val="none"/>
        <c:minorTickMark val="none"/>
        <c:tickLblPos val="none"/>
        <c:crossAx val="192182144"/>
        <c:crosses val="autoZero"/>
        <c:auto val="1"/>
        <c:lblOffset val="100"/>
        <c:baseTimeUnit val="years"/>
      </c:dateAx>
      <c:valAx>
        <c:axId val="1921821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2180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107.28</c:v>
                </c:pt>
                <c:pt idx="1">
                  <c:v>104.27</c:v>
                </c:pt>
                <c:pt idx="2">
                  <c:v>105.27</c:v>
                </c:pt>
                <c:pt idx="3">
                  <c:v>104.54</c:v>
                </c:pt>
                <c:pt idx="4">
                  <c:v>104.35</c:v>
                </c:pt>
              </c:numCache>
            </c:numRef>
          </c:val>
        </c:ser>
        <c:dLbls>
          <c:showLegendKey val="0"/>
          <c:showVal val="0"/>
          <c:showCatName val="0"/>
          <c:showSerName val="0"/>
          <c:showPercent val="0"/>
          <c:showBubbleSize val="0"/>
        </c:dLbls>
        <c:gapWidth val="150"/>
        <c:axId val="192200064"/>
        <c:axId val="193209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101.27</c:v>
                </c:pt>
                <c:pt idx="1">
                  <c:v>99.61</c:v>
                </c:pt>
                <c:pt idx="2">
                  <c:v>100.27</c:v>
                </c:pt>
                <c:pt idx="3">
                  <c:v>99.46</c:v>
                </c:pt>
                <c:pt idx="4">
                  <c:v>105.21</c:v>
                </c:pt>
              </c:numCache>
            </c:numRef>
          </c:val>
          <c:smooth val="0"/>
        </c:ser>
        <c:dLbls>
          <c:showLegendKey val="0"/>
          <c:showVal val="0"/>
          <c:showCatName val="0"/>
          <c:showSerName val="0"/>
          <c:showPercent val="0"/>
          <c:showBubbleSize val="0"/>
        </c:dLbls>
        <c:marker val="1"/>
        <c:smooth val="0"/>
        <c:axId val="192200064"/>
        <c:axId val="193209856"/>
      </c:lineChart>
      <c:dateAx>
        <c:axId val="192200064"/>
        <c:scaling>
          <c:orientation val="minMax"/>
        </c:scaling>
        <c:delete val="1"/>
        <c:axPos val="b"/>
        <c:numFmt formatCode="ge" sourceLinked="1"/>
        <c:majorTickMark val="none"/>
        <c:minorTickMark val="none"/>
        <c:tickLblPos val="none"/>
        <c:crossAx val="193209856"/>
        <c:crosses val="autoZero"/>
        <c:auto val="1"/>
        <c:lblOffset val="100"/>
        <c:baseTimeUnit val="years"/>
      </c:dateAx>
      <c:valAx>
        <c:axId val="193209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2200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136.88999999999999</c:v>
                </c:pt>
                <c:pt idx="1">
                  <c:v>140.94</c:v>
                </c:pt>
                <c:pt idx="2">
                  <c:v>140.4</c:v>
                </c:pt>
                <c:pt idx="3">
                  <c:v>141.66</c:v>
                </c:pt>
                <c:pt idx="4">
                  <c:v>142.58000000000001</c:v>
                </c:pt>
              </c:numCache>
            </c:numRef>
          </c:val>
        </c:ser>
        <c:dLbls>
          <c:showLegendKey val="0"/>
          <c:showVal val="0"/>
          <c:showCatName val="0"/>
          <c:showSerName val="0"/>
          <c:showPercent val="0"/>
          <c:showBubbleSize val="0"/>
        </c:dLbls>
        <c:gapWidth val="150"/>
        <c:axId val="193252352"/>
        <c:axId val="193254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167.74</c:v>
                </c:pt>
                <c:pt idx="1">
                  <c:v>169.59</c:v>
                </c:pt>
                <c:pt idx="2">
                  <c:v>169.62</c:v>
                </c:pt>
                <c:pt idx="3">
                  <c:v>171.78</c:v>
                </c:pt>
                <c:pt idx="4">
                  <c:v>162.59</c:v>
                </c:pt>
              </c:numCache>
            </c:numRef>
          </c:val>
          <c:smooth val="0"/>
        </c:ser>
        <c:dLbls>
          <c:showLegendKey val="0"/>
          <c:showVal val="0"/>
          <c:showCatName val="0"/>
          <c:showSerName val="0"/>
          <c:showPercent val="0"/>
          <c:showBubbleSize val="0"/>
        </c:dLbls>
        <c:marker val="1"/>
        <c:smooth val="0"/>
        <c:axId val="193252352"/>
        <c:axId val="193254528"/>
      </c:lineChart>
      <c:dateAx>
        <c:axId val="193252352"/>
        <c:scaling>
          <c:orientation val="minMax"/>
        </c:scaling>
        <c:delete val="1"/>
        <c:axPos val="b"/>
        <c:numFmt formatCode="ge" sourceLinked="1"/>
        <c:majorTickMark val="none"/>
        <c:minorTickMark val="none"/>
        <c:tickLblPos val="none"/>
        <c:crossAx val="193254528"/>
        <c:crosses val="autoZero"/>
        <c:auto val="1"/>
        <c:lblOffset val="100"/>
        <c:baseTimeUnit val="years"/>
      </c:dateAx>
      <c:valAx>
        <c:axId val="193254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252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愛知県　知立市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x14ac:dyDescent="0.15">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A4</v>
      </c>
      <c r="AA8" s="53"/>
      <c r="AB8" s="53"/>
      <c r="AC8" s="53"/>
      <c r="AD8" s="53"/>
      <c r="AE8" s="53"/>
      <c r="AF8" s="53"/>
      <c r="AG8" s="54"/>
      <c r="AH8" s="3"/>
      <c r="AI8" s="55">
        <f>データ!Q6</f>
        <v>70555</v>
      </c>
      <c r="AJ8" s="56"/>
      <c r="AK8" s="56"/>
      <c r="AL8" s="56"/>
      <c r="AM8" s="56"/>
      <c r="AN8" s="56"/>
      <c r="AO8" s="56"/>
      <c r="AP8" s="57"/>
      <c r="AQ8" s="47">
        <f>データ!R6</f>
        <v>16.309999999999999</v>
      </c>
      <c r="AR8" s="47"/>
      <c r="AS8" s="47"/>
      <c r="AT8" s="47"/>
      <c r="AU8" s="47"/>
      <c r="AV8" s="47"/>
      <c r="AW8" s="47"/>
      <c r="AX8" s="47"/>
      <c r="AY8" s="47">
        <f>データ!S6</f>
        <v>4325.87</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x14ac:dyDescent="0.15">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x14ac:dyDescent="0.15">
      <c r="A10" s="2"/>
      <c r="B10" s="47" t="str">
        <f>データ!M6</f>
        <v>-</v>
      </c>
      <c r="C10" s="47"/>
      <c r="D10" s="47"/>
      <c r="E10" s="47"/>
      <c r="F10" s="47"/>
      <c r="G10" s="47"/>
      <c r="H10" s="47"/>
      <c r="I10" s="47"/>
      <c r="J10" s="47">
        <f>データ!N6</f>
        <v>84.68</v>
      </c>
      <c r="K10" s="47"/>
      <c r="L10" s="47"/>
      <c r="M10" s="47"/>
      <c r="N10" s="47"/>
      <c r="O10" s="47"/>
      <c r="P10" s="47"/>
      <c r="Q10" s="47"/>
      <c r="R10" s="47">
        <f>データ!O6</f>
        <v>99.7</v>
      </c>
      <c r="S10" s="47"/>
      <c r="T10" s="47"/>
      <c r="U10" s="47"/>
      <c r="V10" s="47"/>
      <c r="W10" s="47"/>
      <c r="X10" s="47"/>
      <c r="Y10" s="47"/>
      <c r="Z10" s="78">
        <f>データ!P6</f>
        <v>2365</v>
      </c>
      <c r="AA10" s="78"/>
      <c r="AB10" s="78"/>
      <c r="AC10" s="78"/>
      <c r="AD10" s="78"/>
      <c r="AE10" s="78"/>
      <c r="AF10" s="78"/>
      <c r="AG10" s="78"/>
      <c r="AH10" s="2"/>
      <c r="AI10" s="78">
        <f>データ!T6</f>
        <v>70193</v>
      </c>
      <c r="AJ10" s="78"/>
      <c r="AK10" s="78"/>
      <c r="AL10" s="78"/>
      <c r="AM10" s="78"/>
      <c r="AN10" s="78"/>
      <c r="AO10" s="78"/>
      <c r="AP10" s="78"/>
      <c r="AQ10" s="47">
        <f>データ!U6</f>
        <v>16.34</v>
      </c>
      <c r="AR10" s="47"/>
      <c r="AS10" s="47"/>
      <c r="AT10" s="47"/>
      <c r="AU10" s="47"/>
      <c r="AV10" s="47"/>
      <c r="AW10" s="47"/>
      <c r="AX10" s="47"/>
      <c r="AY10" s="47">
        <f>データ!V6</f>
        <v>4295.78</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x14ac:dyDescent="0.15">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x14ac:dyDescent="0.15">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105</v>
      </c>
      <c r="BM16" s="59"/>
      <c r="BN16" s="59"/>
      <c r="BO16" s="59"/>
      <c r="BP16" s="59"/>
      <c r="BQ16" s="59"/>
      <c r="BR16" s="59"/>
      <c r="BS16" s="59"/>
      <c r="BT16" s="59"/>
      <c r="BU16" s="59"/>
      <c r="BV16" s="59"/>
      <c r="BW16" s="59"/>
      <c r="BX16" s="59"/>
      <c r="BY16" s="59"/>
      <c r="BZ16" s="6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x14ac:dyDescent="0.15">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x14ac:dyDescent="0.15">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106</v>
      </c>
      <c r="BM47" s="59"/>
      <c r="BN47" s="59"/>
      <c r="BO47" s="59"/>
      <c r="BP47" s="59"/>
      <c r="BQ47" s="59"/>
      <c r="BR47" s="59"/>
      <c r="BS47" s="59"/>
      <c r="BT47" s="59"/>
      <c r="BU47" s="59"/>
      <c r="BV47" s="59"/>
      <c r="BW47" s="59"/>
      <c r="BX47" s="59"/>
      <c r="BY47" s="59"/>
      <c r="BZ47" s="6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x14ac:dyDescent="0.15">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x14ac:dyDescent="0.15">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x14ac:dyDescent="0.15">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x14ac:dyDescent="0.15">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104</v>
      </c>
      <c r="BM66" s="59"/>
      <c r="BN66" s="59"/>
      <c r="BO66" s="59"/>
      <c r="BP66" s="59"/>
      <c r="BQ66" s="59"/>
      <c r="BR66" s="59"/>
      <c r="BS66" s="59"/>
      <c r="BT66" s="59"/>
      <c r="BU66" s="59"/>
      <c r="BV66" s="59"/>
      <c r="BW66" s="59"/>
      <c r="BX66" s="59"/>
      <c r="BY66" s="59"/>
      <c r="BZ66" s="6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x14ac:dyDescent="0.15">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x14ac:dyDescent="0.15">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x14ac:dyDescent="0.15">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x14ac:dyDescent="0.15"/>
  <cols>
    <col min="2" max="143" width="11.875" customWidth="1"/>
  </cols>
  <sheetData>
    <row r="1" spans="1:143" x14ac:dyDescent="0.15">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x14ac:dyDescent="0.15">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x14ac:dyDescent="0.15">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x14ac:dyDescent="0.15">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x14ac:dyDescent="0.15">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x14ac:dyDescent="0.15">
      <c r="A6" s="26" t="s">
        <v>92</v>
      </c>
      <c r="B6" s="31">
        <f>B7</f>
        <v>2014</v>
      </c>
      <c r="C6" s="31">
        <f t="shared" ref="C6:V6" si="3">C7</f>
        <v>232254</v>
      </c>
      <c r="D6" s="31">
        <f t="shared" si="3"/>
        <v>46</v>
      </c>
      <c r="E6" s="31">
        <f t="shared" si="3"/>
        <v>1</v>
      </c>
      <c r="F6" s="31">
        <f t="shared" si="3"/>
        <v>0</v>
      </c>
      <c r="G6" s="31">
        <f t="shared" si="3"/>
        <v>1</v>
      </c>
      <c r="H6" s="31" t="str">
        <f t="shared" si="3"/>
        <v>愛知県　知立市</v>
      </c>
      <c r="I6" s="31" t="str">
        <f t="shared" si="3"/>
        <v>法適用</v>
      </c>
      <c r="J6" s="31" t="str">
        <f t="shared" si="3"/>
        <v>水道事業</v>
      </c>
      <c r="K6" s="31" t="str">
        <f t="shared" si="3"/>
        <v>末端給水事業</v>
      </c>
      <c r="L6" s="31" t="str">
        <f t="shared" si="3"/>
        <v>A4</v>
      </c>
      <c r="M6" s="32" t="str">
        <f t="shared" si="3"/>
        <v>-</v>
      </c>
      <c r="N6" s="32">
        <f t="shared" si="3"/>
        <v>84.68</v>
      </c>
      <c r="O6" s="32">
        <f t="shared" si="3"/>
        <v>99.7</v>
      </c>
      <c r="P6" s="32">
        <f t="shared" si="3"/>
        <v>2365</v>
      </c>
      <c r="Q6" s="32">
        <f t="shared" si="3"/>
        <v>70555</v>
      </c>
      <c r="R6" s="32">
        <f t="shared" si="3"/>
        <v>16.309999999999999</v>
      </c>
      <c r="S6" s="32">
        <f t="shared" si="3"/>
        <v>4325.87</v>
      </c>
      <c r="T6" s="32">
        <f t="shared" si="3"/>
        <v>70193</v>
      </c>
      <c r="U6" s="32">
        <f t="shared" si="3"/>
        <v>16.34</v>
      </c>
      <c r="V6" s="32">
        <f t="shared" si="3"/>
        <v>4295.78</v>
      </c>
      <c r="W6" s="33">
        <f>IF(W7="",NA(),W7)</f>
        <v>110.13</v>
      </c>
      <c r="X6" s="33">
        <f t="shared" ref="X6:AF6" si="4">IF(X7="",NA(),X7)</f>
        <v>107.11</v>
      </c>
      <c r="Y6" s="33">
        <f t="shared" si="4"/>
        <v>108.45</v>
      </c>
      <c r="Z6" s="33">
        <f t="shared" si="4"/>
        <v>107.34</v>
      </c>
      <c r="AA6" s="33">
        <f t="shared" si="4"/>
        <v>106.71</v>
      </c>
      <c r="AB6" s="33">
        <f t="shared" si="4"/>
        <v>108.89</v>
      </c>
      <c r="AC6" s="33">
        <f t="shared" si="4"/>
        <v>107.68</v>
      </c>
      <c r="AD6" s="33">
        <f t="shared" si="4"/>
        <v>108.24</v>
      </c>
      <c r="AE6" s="33">
        <f t="shared" si="4"/>
        <v>107.8</v>
      </c>
      <c r="AF6" s="33">
        <f t="shared" si="4"/>
        <v>111.96</v>
      </c>
      <c r="AG6" s="32" t="str">
        <f>IF(AG7="","",IF(AG7="-","【-】","【"&amp;SUBSTITUTE(TEXT(AG7,"#,##0.00"),"-","△")&amp;"】"))</f>
        <v>【113.03】</v>
      </c>
      <c r="AH6" s="32">
        <f>IF(AH7="",NA(),AH7)</f>
        <v>0</v>
      </c>
      <c r="AI6" s="32">
        <f t="shared" ref="AI6:AQ6" si="5">IF(AI7="",NA(),AI7)</f>
        <v>0</v>
      </c>
      <c r="AJ6" s="32">
        <f t="shared" si="5"/>
        <v>0</v>
      </c>
      <c r="AK6" s="32">
        <f t="shared" si="5"/>
        <v>0</v>
      </c>
      <c r="AL6" s="32">
        <f t="shared" si="5"/>
        <v>0</v>
      </c>
      <c r="AM6" s="33">
        <f t="shared" si="5"/>
        <v>4.4400000000000004</v>
      </c>
      <c r="AN6" s="33">
        <f t="shared" si="5"/>
        <v>4.67</v>
      </c>
      <c r="AO6" s="33">
        <f t="shared" si="5"/>
        <v>4.46</v>
      </c>
      <c r="AP6" s="33">
        <f t="shared" si="5"/>
        <v>4.3899999999999997</v>
      </c>
      <c r="AQ6" s="33">
        <f t="shared" si="5"/>
        <v>0.41</v>
      </c>
      <c r="AR6" s="32" t="str">
        <f>IF(AR7="","",IF(AR7="-","【-】","【"&amp;SUBSTITUTE(TEXT(AR7,"#,##0.00"),"-","△")&amp;"】"))</f>
        <v>【0.81】</v>
      </c>
      <c r="AS6" s="33">
        <f>IF(AS7="",NA(),AS7)</f>
        <v>686.33</v>
      </c>
      <c r="AT6" s="33">
        <f t="shared" ref="AT6:BB6" si="6">IF(AT7="",NA(),AT7)</f>
        <v>587.03</v>
      </c>
      <c r="AU6" s="33">
        <f t="shared" si="6"/>
        <v>582.33000000000004</v>
      </c>
      <c r="AV6" s="33">
        <f t="shared" si="6"/>
        <v>598.6</v>
      </c>
      <c r="AW6" s="33">
        <f t="shared" si="6"/>
        <v>973.99</v>
      </c>
      <c r="AX6" s="33">
        <f t="shared" si="6"/>
        <v>699.11</v>
      </c>
      <c r="AY6" s="33">
        <f t="shared" si="6"/>
        <v>695.41</v>
      </c>
      <c r="AZ6" s="33">
        <f t="shared" si="6"/>
        <v>701</v>
      </c>
      <c r="BA6" s="33">
        <f t="shared" si="6"/>
        <v>739.59</v>
      </c>
      <c r="BB6" s="33">
        <f t="shared" si="6"/>
        <v>335.95</v>
      </c>
      <c r="BC6" s="32" t="str">
        <f>IF(BC7="","",IF(BC7="-","【-】","【"&amp;SUBSTITUTE(TEXT(BC7,"#,##0.00"),"-","△")&amp;"】"))</f>
        <v>【264.16】</v>
      </c>
      <c r="BD6" s="33">
        <f>IF(BD7="",NA(),BD7)</f>
        <v>110.37</v>
      </c>
      <c r="BE6" s="33">
        <f t="shared" ref="BE6:BM6" si="7">IF(BE7="",NA(),BE7)</f>
        <v>113.16</v>
      </c>
      <c r="BF6" s="33">
        <f t="shared" si="7"/>
        <v>118.38</v>
      </c>
      <c r="BG6" s="33">
        <f t="shared" si="7"/>
        <v>127.06</v>
      </c>
      <c r="BH6" s="33">
        <f t="shared" si="7"/>
        <v>127.53</v>
      </c>
      <c r="BI6" s="33">
        <f t="shared" si="7"/>
        <v>339.69</v>
      </c>
      <c r="BJ6" s="33">
        <f t="shared" si="7"/>
        <v>343.45</v>
      </c>
      <c r="BK6" s="33">
        <f t="shared" si="7"/>
        <v>330.99</v>
      </c>
      <c r="BL6" s="33">
        <f t="shared" si="7"/>
        <v>324.08999999999997</v>
      </c>
      <c r="BM6" s="33">
        <f t="shared" si="7"/>
        <v>319.82</v>
      </c>
      <c r="BN6" s="32" t="str">
        <f>IF(BN7="","",IF(BN7="-","【-】","【"&amp;SUBSTITUTE(TEXT(BN7,"#,##0.00"),"-","△")&amp;"】"))</f>
        <v>【283.72】</v>
      </c>
      <c r="BO6" s="33">
        <f>IF(BO7="",NA(),BO7)</f>
        <v>107.28</v>
      </c>
      <c r="BP6" s="33">
        <f t="shared" ref="BP6:BX6" si="8">IF(BP7="",NA(),BP7)</f>
        <v>104.27</v>
      </c>
      <c r="BQ6" s="33">
        <f t="shared" si="8"/>
        <v>105.27</v>
      </c>
      <c r="BR6" s="33">
        <f t="shared" si="8"/>
        <v>104.54</v>
      </c>
      <c r="BS6" s="33">
        <f t="shared" si="8"/>
        <v>104.35</v>
      </c>
      <c r="BT6" s="33">
        <f t="shared" si="8"/>
        <v>101.27</v>
      </c>
      <c r="BU6" s="33">
        <f t="shared" si="8"/>
        <v>99.61</v>
      </c>
      <c r="BV6" s="33">
        <f t="shared" si="8"/>
        <v>100.27</v>
      </c>
      <c r="BW6" s="33">
        <f t="shared" si="8"/>
        <v>99.46</v>
      </c>
      <c r="BX6" s="33">
        <f t="shared" si="8"/>
        <v>105.21</v>
      </c>
      <c r="BY6" s="32" t="str">
        <f>IF(BY7="","",IF(BY7="-","【-】","【"&amp;SUBSTITUTE(TEXT(BY7,"#,##0.00"),"-","△")&amp;"】"))</f>
        <v>【104.60】</v>
      </c>
      <c r="BZ6" s="33">
        <f>IF(BZ7="",NA(),BZ7)</f>
        <v>136.88999999999999</v>
      </c>
      <c r="CA6" s="33">
        <f t="shared" ref="CA6:CI6" si="9">IF(CA7="",NA(),CA7)</f>
        <v>140.94</v>
      </c>
      <c r="CB6" s="33">
        <f t="shared" si="9"/>
        <v>140.4</v>
      </c>
      <c r="CC6" s="33">
        <f t="shared" si="9"/>
        <v>141.66</v>
      </c>
      <c r="CD6" s="33">
        <f t="shared" si="9"/>
        <v>142.58000000000001</v>
      </c>
      <c r="CE6" s="33">
        <f t="shared" si="9"/>
        <v>167.74</v>
      </c>
      <c r="CF6" s="33">
        <f t="shared" si="9"/>
        <v>169.59</v>
      </c>
      <c r="CG6" s="33">
        <f t="shared" si="9"/>
        <v>169.62</v>
      </c>
      <c r="CH6" s="33">
        <f t="shared" si="9"/>
        <v>171.78</v>
      </c>
      <c r="CI6" s="33">
        <f t="shared" si="9"/>
        <v>162.59</v>
      </c>
      <c r="CJ6" s="32" t="str">
        <f>IF(CJ7="","",IF(CJ7="-","【-】","【"&amp;SUBSTITUTE(TEXT(CJ7,"#,##0.00"),"-","△")&amp;"】"))</f>
        <v>【164.21】</v>
      </c>
      <c r="CK6" s="33">
        <f>IF(CK7="",NA(),CK7)</f>
        <v>61.87</v>
      </c>
      <c r="CL6" s="33">
        <f t="shared" ref="CL6:CT6" si="10">IF(CL7="",NA(),CL7)</f>
        <v>60.8</v>
      </c>
      <c r="CM6" s="33">
        <f t="shared" si="10"/>
        <v>60.91</v>
      </c>
      <c r="CN6" s="33">
        <f t="shared" si="10"/>
        <v>60.3</v>
      </c>
      <c r="CO6" s="33">
        <f t="shared" si="10"/>
        <v>54.94</v>
      </c>
      <c r="CP6" s="33">
        <f t="shared" si="10"/>
        <v>60.83</v>
      </c>
      <c r="CQ6" s="33">
        <f t="shared" si="10"/>
        <v>60.04</v>
      </c>
      <c r="CR6" s="33">
        <f t="shared" si="10"/>
        <v>59.88</v>
      </c>
      <c r="CS6" s="33">
        <f t="shared" si="10"/>
        <v>59.68</v>
      </c>
      <c r="CT6" s="33">
        <f t="shared" si="10"/>
        <v>59.17</v>
      </c>
      <c r="CU6" s="32" t="str">
        <f>IF(CU7="","",IF(CU7="-","【-】","【"&amp;SUBSTITUTE(TEXT(CU7,"#,##0.00"),"-","△")&amp;"】"))</f>
        <v>【59.80】</v>
      </c>
      <c r="CV6" s="33">
        <f>IF(CV7="",NA(),CV7)</f>
        <v>91.18</v>
      </c>
      <c r="CW6" s="33">
        <f t="shared" ref="CW6:DE6" si="11">IF(CW7="",NA(),CW7)</f>
        <v>91.62</v>
      </c>
      <c r="CX6" s="33">
        <f t="shared" si="11"/>
        <v>92.31</v>
      </c>
      <c r="CY6" s="33">
        <f t="shared" si="11"/>
        <v>93.43</v>
      </c>
      <c r="CZ6" s="33">
        <f t="shared" si="11"/>
        <v>93.9</v>
      </c>
      <c r="DA6" s="33">
        <f t="shared" si="11"/>
        <v>87.92</v>
      </c>
      <c r="DB6" s="33">
        <f t="shared" si="11"/>
        <v>87.33</v>
      </c>
      <c r="DC6" s="33">
        <f t="shared" si="11"/>
        <v>87.65</v>
      </c>
      <c r="DD6" s="33">
        <f t="shared" si="11"/>
        <v>87.63</v>
      </c>
      <c r="DE6" s="33">
        <f t="shared" si="11"/>
        <v>87.6</v>
      </c>
      <c r="DF6" s="32" t="str">
        <f>IF(DF7="","",IF(DF7="-","【-】","【"&amp;SUBSTITUTE(TEXT(DF7,"#,##0.00"),"-","△")&amp;"】"))</f>
        <v>【89.78】</v>
      </c>
      <c r="DG6" s="33">
        <f>IF(DG7="",NA(),DG7)</f>
        <v>38.56</v>
      </c>
      <c r="DH6" s="33">
        <f t="shared" ref="DH6:DP6" si="12">IF(DH7="",NA(),DH7)</f>
        <v>39.659999999999997</v>
      </c>
      <c r="DI6" s="33">
        <f t="shared" si="12"/>
        <v>40.47</v>
      </c>
      <c r="DJ6" s="33">
        <f t="shared" si="12"/>
        <v>40.840000000000003</v>
      </c>
      <c r="DK6" s="33">
        <f t="shared" si="12"/>
        <v>39.17</v>
      </c>
      <c r="DL6" s="33">
        <f t="shared" si="12"/>
        <v>36.700000000000003</v>
      </c>
      <c r="DM6" s="33">
        <f t="shared" si="12"/>
        <v>37.71</v>
      </c>
      <c r="DN6" s="33">
        <f t="shared" si="12"/>
        <v>38.69</v>
      </c>
      <c r="DO6" s="33">
        <f t="shared" si="12"/>
        <v>39.65</v>
      </c>
      <c r="DP6" s="33">
        <f t="shared" si="12"/>
        <v>45.25</v>
      </c>
      <c r="DQ6" s="32" t="str">
        <f>IF(DQ7="","",IF(DQ7="-","【-】","【"&amp;SUBSTITUTE(TEXT(DQ7,"#,##0.00"),"-","△")&amp;"】"))</f>
        <v>【46.31】</v>
      </c>
      <c r="DR6" s="33">
        <f>IF(DR7="",NA(),DR7)</f>
        <v>12.95</v>
      </c>
      <c r="DS6" s="33">
        <f t="shared" ref="DS6:EA6" si="13">IF(DS7="",NA(),DS7)</f>
        <v>13.53</v>
      </c>
      <c r="DT6" s="33">
        <f t="shared" si="13"/>
        <v>14.02</v>
      </c>
      <c r="DU6" s="33">
        <f t="shared" si="13"/>
        <v>17.43</v>
      </c>
      <c r="DV6" s="33">
        <f t="shared" si="13"/>
        <v>18.2</v>
      </c>
      <c r="DW6" s="33">
        <f t="shared" si="13"/>
        <v>6.92</v>
      </c>
      <c r="DX6" s="33">
        <f t="shared" si="13"/>
        <v>7.67</v>
      </c>
      <c r="DY6" s="33">
        <f t="shared" si="13"/>
        <v>8.4</v>
      </c>
      <c r="DZ6" s="33">
        <f t="shared" si="13"/>
        <v>9.7100000000000009</v>
      </c>
      <c r="EA6" s="33">
        <f t="shared" si="13"/>
        <v>10.71</v>
      </c>
      <c r="EB6" s="32" t="str">
        <f>IF(EB7="","",IF(EB7="-","【-】","【"&amp;SUBSTITUTE(TEXT(EB7,"#,##0.00"),"-","△")&amp;"】"))</f>
        <v>【12.42】</v>
      </c>
      <c r="EC6" s="33">
        <f>IF(EC7="",NA(),EC7)</f>
        <v>1.28</v>
      </c>
      <c r="ED6" s="33">
        <f t="shared" ref="ED6:EL6" si="14">IF(ED7="",NA(),ED7)</f>
        <v>1.59</v>
      </c>
      <c r="EE6" s="33">
        <f t="shared" si="14"/>
        <v>1.08</v>
      </c>
      <c r="EF6" s="33">
        <f t="shared" si="14"/>
        <v>0.84</v>
      </c>
      <c r="EG6" s="33">
        <f t="shared" si="14"/>
        <v>0.47</v>
      </c>
      <c r="EH6" s="33">
        <f t="shared" si="14"/>
        <v>0.82</v>
      </c>
      <c r="EI6" s="33">
        <f t="shared" si="14"/>
        <v>0.84</v>
      </c>
      <c r="EJ6" s="33">
        <f t="shared" si="14"/>
        <v>0.78</v>
      </c>
      <c r="EK6" s="33">
        <f t="shared" si="14"/>
        <v>0.83</v>
      </c>
      <c r="EL6" s="33">
        <f t="shared" si="14"/>
        <v>0.72</v>
      </c>
      <c r="EM6" s="32" t="str">
        <f>IF(EM7="","",IF(EM7="-","【-】","【"&amp;SUBSTITUTE(TEXT(EM7,"#,##0.00"),"-","△")&amp;"】"))</f>
        <v>【0.78】</v>
      </c>
    </row>
    <row r="7" spans="1:143" s="34" customFormat="1" x14ac:dyDescent="0.15">
      <c r="A7" s="26"/>
      <c r="B7" s="35">
        <v>2014</v>
      </c>
      <c r="C7" s="35">
        <v>232254</v>
      </c>
      <c r="D7" s="35">
        <v>46</v>
      </c>
      <c r="E7" s="35">
        <v>1</v>
      </c>
      <c r="F7" s="35">
        <v>0</v>
      </c>
      <c r="G7" s="35">
        <v>1</v>
      </c>
      <c r="H7" s="35" t="s">
        <v>93</v>
      </c>
      <c r="I7" s="35" t="s">
        <v>94</v>
      </c>
      <c r="J7" s="35" t="s">
        <v>95</v>
      </c>
      <c r="K7" s="35" t="s">
        <v>96</v>
      </c>
      <c r="L7" s="35" t="s">
        <v>97</v>
      </c>
      <c r="M7" s="36" t="s">
        <v>98</v>
      </c>
      <c r="N7" s="36">
        <v>84.68</v>
      </c>
      <c r="O7" s="36">
        <v>99.7</v>
      </c>
      <c r="P7" s="36">
        <v>2365</v>
      </c>
      <c r="Q7" s="36">
        <v>70555</v>
      </c>
      <c r="R7" s="36">
        <v>16.309999999999999</v>
      </c>
      <c r="S7" s="36">
        <v>4325.87</v>
      </c>
      <c r="T7" s="36">
        <v>70193</v>
      </c>
      <c r="U7" s="36">
        <v>16.34</v>
      </c>
      <c r="V7" s="36">
        <v>4295.78</v>
      </c>
      <c r="W7" s="36">
        <v>110.13</v>
      </c>
      <c r="X7" s="36">
        <v>107.11</v>
      </c>
      <c r="Y7" s="36">
        <v>108.45</v>
      </c>
      <c r="Z7" s="36">
        <v>107.34</v>
      </c>
      <c r="AA7" s="36">
        <v>106.71</v>
      </c>
      <c r="AB7" s="36">
        <v>108.89</v>
      </c>
      <c r="AC7" s="36">
        <v>107.68</v>
      </c>
      <c r="AD7" s="36">
        <v>108.24</v>
      </c>
      <c r="AE7" s="36">
        <v>107.8</v>
      </c>
      <c r="AF7" s="36">
        <v>111.96</v>
      </c>
      <c r="AG7" s="36">
        <v>113.03</v>
      </c>
      <c r="AH7" s="36">
        <v>0</v>
      </c>
      <c r="AI7" s="36">
        <v>0</v>
      </c>
      <c r="AJ7" s="36">
        <v>0</v>
      </c>
      <c r="AK7" s="36">
        <v>0</v>
      </c>
      <c r="AL7" s="36">
        <v>0</v>
      </c>
      <c r="AM7" s="36">
        <v>4.4400000000000004</v>
      </c>
      <c r="AN7" s="36">
        <v>4.67</v>
      </c>
      <c r="AO7" s="36">
        <v>4.46</v>
      </c>
      <c r="AP7" s="36">
        <v>4.3899999999999997</v>
      </c>
      <c r="AQ7" s="36">
        <v>0.41</v>
      </c>
      <c r="AR7" s="36">
        <v>0.81</v>
      </c>
      <c r="AS7" s="36">
        <v>686.33</v>
      </c>
      <c r="AT7" s="36">
        <v>587.03</v>
      </c>
      <c r="AU7" s="36">
        <v>582.33000000000004</v>
      </c>
      <c r="AV7" s="36">
        <v>598.6</v>
      </c>
      <c r="AW7" s="36">
        <v>973.99</v>
      </c>
      <c r="AX7" s="36">
        <v>699.11</v>
      </c>
      <c r="AY7" s="36">
        <v>695.41</v>
      </c>
      <c r="AZ7" s="36">
        <v>701</v>
      </c>
      <c r="BA7" s="36">
        <v>739.59</v>
      </c>
      <c r="BB7" s="36">
        <v>335.95</v>
      </c>
      <c r="BC7" s="36">
        <v>264.16000000000003</v>
      </c>
      <c r="BD7" s="36">
        <v>110.37</v>
      </c>
      <c r="BE7" s="36">
        <v>113.16</v>
      </c>
      <c r="BF7" s="36">
        <v>118.38</v>
      </c>
      <c r="BG7" s="36">
        <v>127.06</v>
      </c>
      <c r="BH7" s="36">
        <v>127.53</v>
      </c>
      <c r="BI7" s="36">
        <v>339.69</v>
      </c>
      <c r="BJ7" s="36">
        <v>343.45</v>
      </c>
      <c r="BK7" s="36">
        <v>330.99</v>
      </c>
      <c r="BL7" s="36">
        <v>324.08999999999997</v>
      </c>
      <c r="BM7" s="36">
        <v>319.82</v>
      </c>
      <c r="BN7" s="36">
        <v>283.72000000000003</v>
      </c>
      <c r="BO7" s="36">
        <v>107.28</v>
      </c>
      <c r="BP7" s="36">
        <v>104.27</v>
      </c>
      <c r="BQ7" s="36">
        <v>105.27</v>
      </c>
      <c r="BR7" s="36">
        <v>104.54</v>
      </c>
      <c r="BS7" s="36">
        <v>104.35</v>
      </c>
      <c r="BT7" s="36">
        <v>101.27</v>
      </c>
      <c r="BU7" s="36">
        <v>99.61</v>
      </c>
      <c r="BV7" s="36">
        <v>100.27</v>
      </c>
      <c r="BW7" s="36">
        <v>99.46</v>
      </c>
      <c r="BX7" s="36">
        <v>105.21</v>
      </c>
      <c r="BY7" s="36">
        <v>104.6</v>
      </c>
      <c r="BZ7" s="36">
        <v>136.88999999999999</v>
      </c>
      <c r="CA7" s="36">
        <v>140.94</v>
      </c>
      <c r="CB7" s="36">
        <v>140.4</v>
      </c>
      <c r="CC7" s="36">
        <v>141.66</v>
      </c>
      <c r="CD7" s="36">
        <v>142.58000000000001</v>
      </c>
      <c r="CE7" s="36">
        <v>167.74</v>
      </c>
      <c r="CF7" s="36">
        <v>169.59</v>
      </c>
      <c r="CG7" s="36">
        <v>169.62</v>
      </c>
      <c r="CH7" s="36">
        <v>171.78</v>
      </c>
      <c r="CI7" s="36">
        <v>162.59</v>
      </c>
      <c r="CJ7" s="36">
        <v>164.21</v>
      </c>
      <c r="CK7" s="36">
        <v>61.87</v>
      </c>
      <c r="CL7" s="36">
        <v>60.8</v>
      </c>
      <c r="CM7" s="36">
        <v>60.91</v>
      </c>
      <c r="CN7" s="36">
        <v>60.3</v>
      </c>
      <c r="CO7" s="36">
        <v>54.94</v>
      </c>
      <c r="CP7" s="36">
        <v>60.83</v>
      </c>
      <c r="CQ7" s="36">
        <v>60.04</v>
      </c>
      <c r="CR7" s="36">
        <v>59.88</v>
      </c>
      <c r="CS7" s="36">
        <v>59.68</v>
      </c>
      <c r="CT7" s="36">
        <v>59.17</v>
      </c>
      <c r="CU7" s="36">
        <v>59.8</v>
      </c>
      <c r="CV7" s="36">
        <v>91.18</v>
      </c>
      <c r="CW7" s="36">
        <v>91.62</v>
      </c>
      <c r="CX7" s="36">
        <v>92.31</v>
      </c>
      <c r="CY7" s="36">
        <v>93.43</v>
      </c>
      <c r="CZ7" s="36">
        <v>93.9</v>
      </c>
      <c r="DA7" s="36">
        <v>87.92</v>
      </c>
      <c r="DB7" s="36">
        <v>87.33</v>
      </c>
      <c r="DC7" s="36">
        <v>87.65</v>
      </c>
      <c r="DD7" s="36">
        <v>87.63</v>
      </c>
      <c r="DE7" s="36">
        <v>87.6</v>
      </c>
      <c r="DF7" s="36">
        <v>89.78</v>
      </c>
      <c r="DG7" s="36">
        <v>38.56</v>
      </c>
      <c r="DH7" s="36">
        <v>39.659999999999997</v>
      </c>
      <c r="DI7" s="36">
        <v>40.47</v>
      </c>
      <c r="DJ7" s="36">
        <v>40.840000000000003</v>
      </c>
      <c r="DK7" s="36">
        <v>39.17</v>
      </c>
      <c r="DL7" s="36">
        <v>36.700000000000003</v>
      </c>
      <c r="DM7" s="36">
        <v>37.71</v>
      </c>
      <c r="DN7" s="36">
        <v>38.69</v>
      </c>
      <c r="DO7" s="36">
        <v>39.65</v>
      </c>
      <c r="DP7" s="36">
        <v>45.25</v>
      </c>
      <c r="DQ7" s="36">
        <v>46.31</v>
      </c>
      <c r="DR7" s="36">
        <v>12.95</v>
      </c>
      <c r="DS7" s="36">
        <v>13.53</v>
      </c>
      <c r="DT7" s="36">
        <v>14.02</v>
      </c>
      <c r="DU7" s="36">
        <v>17.43</v>
      </c>
      <c r="DV7" s="36">
        <v>18.2</v>
      </c>
      <c r="DW7" s="36">
        <v>6.92</v>
      </c>
      <c r="DX7" s="36">
        <v>7.67</v>
      </c>
      <c r="DY7" s="36">
        <v>8.4</v>
      </c>
      <c r="DZ7" s="36">
        <v>9.7100000000000009</v>
      </c>
      <c r="EA7" s="36">
        <v>10.71</v>
      </c>
      <c r="EB7" s="36">
        <v>12.42</v>
      </c>
      <c r="EC7" s="36">
        <v>1.28</v>
      </c>
      <c r="ED7" s="36">
        <v>1.59</v>
      </c>
      <c r="EE7" s="36">
        <v>1.08</v>
      </c>
      <c r="EF7" s="36">
        <v>0.84</v>
      </c>
      <c r="EG7" s="36">
        <v>0.47</v>
      </c>
      <c r="EH7" s="36">
        <v>0.82</v>
      </c>
      <c r="EI7" s="36">
        <v>0.84</v>
      </c>
      <c r="EJ7" s="36">
        <v>0.78</v>
      </c>
      <c r="EK7" s="36">
        <v>0.83</v>
      </c>
      <c r="EL7" s="36">
        <v>0.72</v>
      </c>
      <c r="EM7" s="36">
        <v>0.78</v>
      </c>
    </row>
    <row r="8" spans="1:143" x14ac:dyDescent="0.15">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x14ac:dyDescent="0.15">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x14ac:dyDescent="0.15">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愛知県</cp:lastModifiedBy>
  <cp:lastPrinted>2016-02-24T02:40:54Z</cp:lastPrinted>
  <dcterms:created xsi:type="dcterms:W3CDTF">2016-02-03T07:22:34Z</dcterms:created>
  <dcterms:modified xsi:type="dcterms:W3CDTF">2016-02-24T02:41:49Z</dcterms:modified>
  <cp:category/>
</cp:coreProperties>
</file>