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2867CD8E-49E5-405B-99DB-C51FCF8F3F04}" xr6:coauthVersionLast="47" xr6:coauthVersionMax="47" xr10:uidLastSave="{00000000-0000-0000-0000-000000000000}"/>
  <workbookProtection workbookAlgorithmName="SHA-512" workbookHashValue="jZYv4/WWadps6BrJ5K0bZ/MoREYX9Q/zwtN/yTv/TACNf5PONwaUbNKal8Rx/W0wLbdd1d5KC0P0zhtZLAiHOQ==" workbookSaltValue="RivvZQKK3PPfq0WlF1oKw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M6" i="5"/>
  <c r="AD8"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BB10" i="4"/>
  <c r="AT10" i="4"/>
  <c r="AL10" i="4"/>
  <c r="W10" i="4"/>
  <c r="B10" i="4"/>
  <c r="P8" i="4"/>
  <c r="D10" i="5" l="1"/>
  <c r="C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<sst xmlns="http://schemas.openxmlformats.org/spreadsheetml/2006/main" count="220" uniqueCount="108">
  <si>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</si>
  <si>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</si>
  <si>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</si>
  <si>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</si>
  <si>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</si>
  <si>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</si>
  <si>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</si>
  <si>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</si>
  <si>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</si>
  <si>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</si>
  <si>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</si>
  <si>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</si>
  <si>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</si>
  <si>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</si>
  <si>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</si>
  <si>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</si>
  <si>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</si>
  <si>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</si>
  <si>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</si>
  <si>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</si>
  <si>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</si>
  <si>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</si>
  <si>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</si>
  <si>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</si>
  <si>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</si>
  <si>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</si>
  <si>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</si>
  <si>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</si>
  <si>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</si>
  <si>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</si>
  <si>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</si>
  <si>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</si>
  <si>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</si>
  <si>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</si>
  <si>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</si>
  <si>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</si>
  <si>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</si>
  <si>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</si>
  <si>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</si>
  <si>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</si>
  <si>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</si>
  <si>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</si>
  <si>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</si>
  <si>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</si>
  <si>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</si>
  <si>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</si>
  <si>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</si>
  <si>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</si>
  <si>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</si>
  <si>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</si>
  <si>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</si>
  <si>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</si>
  <si>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</si>
  <si>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</si>
  <si>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</si>
  <si>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</si>
  <si>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</si>
  <si>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</si>
  <si>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</si>
  <si>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</si>
  <si>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</si>
  <si>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</si>
  <si>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</si>
  <si>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</si>
  <si>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</si>
  <si>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</si>
  <si>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</si>
  <si>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</si>
  <si>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</si>
  <si>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</si>
  <si>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</si>
  <si>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</si>
  <si>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</si>
  <si>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</si>
  <si>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</si>
  <si>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</si>
  <si>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</si>
  <si>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</si>
  <si>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</si>
  <si>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</si>
  <si>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</si>
  <si>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</si>
  <si>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</si>
  <si>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</si>
  <si>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</si>
  <si>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</si>
  <si>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</si>
  <si>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</si>
  <si>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</si>
  <si>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</si>
  <si>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</si>
  <si>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</si>
  <si>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</si>
  <si>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</si>
  <si>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</si>
  <si>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</si>
  <si>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</si>
  <si>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</si>
  <si>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</si>
  <si>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</si>
  <si>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</si>
  <si>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</si>
  <si>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</si>
  <si>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</si>
  <si>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</si>
  <si>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現状では欠損金を発生させることなく運営をおこなっているが、人口の減少に伴う給水収益の減少に加え、老朽化した管路・設備の更新に多額の費用が必要となっており、経営を圧迫しつつある。
　今後は、更なる経費削減や有収率の向上に努めるとともに、投資可能額を最大限効率的に運用することにより健全な経営の維持に努める。
　また、令和３年度に津島市新水道ビジョンの策定を予定しており、それに伴い津島市水道事業経営戦略を見直しを行う。</t>
    <rPh sb="158" eb="159">
      <t>レイ</t>
    </rPh>
    <rPh sb="159" eb="160">
      <t>ワ</t>
    </rPh>
    <rPh sb="161" eb="163">
      <t>ネンド</t>
    </rPh>
    <rPh sb="164" eb="167">
      <t>ツシマシ</t>
    </rPh>
    <rPh sb="167" eb="168">
      <t>シン</t>
    </rPh>
    <rPh sb="168" eb="170">
      <t>スイドウ</t>
    </rPh>
    <rPh sb="175" eb="177">
      <t>サクテイ</t>
    </rPh>
    <rPh sb="178" eb="180">
      <t>ヨテイ</t>
    </rPh>
    <rPh sb="188" eb="189">
      <t>トモナ</t>
    </rPh>
    <rPh sb="202" eb="204">
      <t>ミナオ</t>
    </rPh>
    <rPh sb="206" eb="207">
      <t>オコナ</t>
    </rPh>
    <phoneticPr fontId="4"/>
  </si>
  <si>
    <r>
      <t xml:space="preserve">　②管路経年化率の状況から、類似団体平均値に比べて、更新に遅れが生じていることがわかる。
</t>
    </r>
    <r>
      <rPr>
        <sz val="11"/>
        <color rgb="FFFF0000"/>
        <rFont val="ＭＳ ゴシック"/>
        <family val="3"/>
        <charset val="128"/>
      </rPr>
      <t>　</t>
    </r>
    <r>
      <rPr>
        <sz val="11"/>
        <rFont val="ＭＳ ゴシック"/>
        <family val="3"/>
        <charset val="128"/>
      </rPr>
      <t>③管路更新率については、平成30年度に配水場の更新事業を次年度に繰り越しているため、相対的に管路の更新工事が増加し、類似団体平均値を上回る結果となった。
　管種・用途により長く使用できる管もあると見込まれるため、老朽化及び緊急性の高い管路から優先的に更新を進め、管路の健全度向上に努めて</t>
    </r>
    <r>
      <rPr>
        <sz val="11"/>
        <color theme="1"/>
        <rFont val="ＭＳ ゴシック"/>
        <family val="3"/>
        <charset val="128"/>
      </rPr>
      <t>いきたい。</t>
    </r>
    <rPh sb="29" eb="30">
      <t>オク</t>
    </rPh>
    <rPh sb="32" eb="33">
      <t>ショウ</t>
    </rPh>
    <rPh sb="47" eb="49">
      <t>カンロ</t>
    </rPh>
    <rPh sb="49" eb="51">
      <t>コウシン</t>
    </rPh>
    <rPh sb="51" eb="52">
      <t>リツ</t>
    </rPh>
    <rPh sb="58" eb="60">
      <t>ヘイセイ</t>
    </rPh>
    <rPh sb="62" eb="64">
      <t>ネンド</t>
    </rPh>
    <rPh sb="65" eb="67">
      <t>ハイスイ</t>
    </rPh>
    <rPh sb="67" eb="68">
      <t>ジョウ</t>
    </rPh>
    <rPh sb="69" eb="71">
      <t>コウシン</t>
    </rPh>
    <rPh sb="71" eb="73">
      <t>ジギョウ</t>
    </rPh>
    <rPh sb="74" eb="77">
      <t>ジネンド</t>
    </rPh>
    <rPh sb="78" eb="79">
      <t>ク</t>
    </rPh>
    <rPh sb="80" eb="81">
      <t>コ</t>
    </rPh>
    <rPh sb="88" eb="91">
      <t>ソウタイテキ</t>
    </rPh>
    <rPh sb="92" eb="94">
      <t>カンロ</t>
    </rPh>
    <rPh sb="95" eb="97">
      <t>コウシン</t>
    </rPh>
    <rPh sb="97" eb="99">
      <t>コウジ</t>
    </rPh>
    <rPh sb="100" eb="102">
      <t>ゾウカ</t>
    </rPh>
    <rPh sb="104" eb="106">
      <t>ルイジ</t>
    </rPh>
    <rPh sb="106" eb="108">
      <t>ダンタイ</t>
    </rPh>
    <rPh sb="108" eb="110">
      <t>ヘイキン</t>
    </rPh>
    <rPh sb="110" eb="111">
      <t>チ</t>
    </rPh>
    <rPh sb="112" eb="114">
      <t>ウワマワ</t>
    </rPh>
    <rPh sb="115" eb="117">
      <t>ケッカ</t>
    </rPh>
    <phoneticPr fontId="4"/>
  </si>
  <si>
    <r>
      <t>　収</t>
    </r>
    <r>
      <rPr>
        <sz val="11"/>
        <rFont val="ＭＳ ゴシック"/>
        <family val="3"/>
        <charset val="128"/>
      </rPr>
      <t>納率向上や経費削減に努めており、①経常収支比率は前年度同様に100％を超えている。しかし、給水人口の減少に伴う給水収益の減少、固定資産の取得に伴う減価償却費の増加から、平成30年度では①経常収支比率が類似団体平均値より低い結果となった。また、②累積欠損金比率は０ポイントであり、欠損金を発生させることなく健全な経営を行った。⑥給水原価、⑦施設利用率どちらにおいても類似団体平均値よりも健全な値を示しており、費用、施設ともに効率的な運用を行っている。</t>
    </r>
    <r>
      <rPr>
        <sz val="11"/>
        <color theme="1"/>
        <rFont val="ＭＳ ゴシック"/>
        <family val="3"/>
        <charset val="128"/>
      </rPr>
      <t xml:space="preserve">
　また、④企業債残高対給水収益比率は類似団体平均値より低く推移しているが、老朽化した管路・設備の更新にかかる費用が増加の伴い、企業債借入額が増加し、緩やかに上昇していくと想定される。</t>
    </r>
    <rPh sb="26" eb="29">
      <t>ゼンネンド</t>
    </rPh>
    <rPh sb="29" eb="31">
      <t>ドウヨウ</t>
    </rPh>
    <rPh sb="184" eb="186">
      <t>ルイジ</t>
    </rPh>
    <rPh sb="186" eb="188">
      <t>ダンタイ</t>
    </rPh>
    <rPh sb="188" eb="190">
      <t>ヘイキン</t>
    </rPh>
    <rPh sb="190" eb="191">
      <t>チ</t>
    </rPh>
    <rPh sb="194" eb="196">
      <t>ケンゼン</t>
    </rPh>
    <rPh sb="197" eb="198">
      <t>アタイ</t>
    </rPh>
    <rPh sb="232" eb="234">
      <t>キギョウ</t>
    </rPh>
    <rPh sb="234" eb="235">
      <t>サイ</t>
    </rPh>
    <rPh sb="235" eb="237">
      <t>ザンダカ</t>
    </rPh>
    <rPh sb="237" eb="238">
      <t>タイ</t>
    </rPh>
    <rPh sb="238" eb="240">
      <t>キュウスイ</t>
    </rPh>
    <rPh sb="240" eb="242">
      <t>シュウエキ</t>
    </rPh>
    <rPh sb="242" eb="244">
      <t>ヒリツ</t>
    </rPh>
    <rPh sb="275" eb="277">
      <t>コウシン</t>
    </rPh>
    <rPh sb="284" eb="286">
      <t>ゾウカ</t>
    </rPh>
    <rPh sb="287" eb="288">
      <t>トモナ</t>
    </rPh>
    <rPh sb="290" eb="292">
      <t>キギョウ</t>
    </rPh>
    <rPh sb="292" eb="293">
      <t>サイ</t>
    </rPh>
    <rPh sb="293" eb="294">
      <t>カ</t>
    </rPh>
    <rPh sb="294" eb="295">
      <t>イ</t>
    </rPh>
    <rPh sb="295" eb="296">
      <t>ガク</t>
    </rPh>
    <rPh sb="297" eb="29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</si>
</sst>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0.86</c:v>
                </c:pt>
                <c:pt idx="1">
                  <c:v>0.69</c:v>
                </c:pt>
                <c:pt idx="2">
                  <c:v>0.81</c:v>
                </c:pt>
                <c:pt idx="3">
                  <c:v>0.6</c:v>
                </c:pt>
                <c:pt idx="4">
                  <c:v>0.94</c:v>
                </c:pt>
              </c:numCache>
            </c:numRef>
          </c:val>
          <c:extLst>
            <c:ext xmlns:c16="http://schemas.microsoft.com/office/drawing/2014/chart" uri="{C3380CC4-5D6E-409C-BE32-E72D297353CC}">
              <c16:uniqueId val="{00000000-1BD6-40A0-B1D5-99B03D3D9475}"/>
            </c:ext>
          </c:extLst>
        </c:ser>
        <c:dLbls>
          <c:showLegendKey val="0"/>
          <c:showVal val="0"/>
          <c:showCatName val="0"/>
          <c:showSerName val="0"/>
          <c:showPercent val="0"/>
          <c:showBubbleSize val="0"/>
        </c:dLbls>
        <c:gapWidth val="150"/>
        <c:axId val="219950672"/>
        <c:axId val="21939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1BD6-40A0-B1D5-99B03D3D9475}"/>
            </c:ext>
          </c:extLst>
        </c:ser>
        <c:dLbls>
          <c:showLegendKey val="0"/>
          <c:showVal val="0"/>
          <c:showCatName val="0"/>
          <c:showSerName val="0"/>
          <c:showPercent val="0"/>
          <c:showBubbleSize val="0"/>
        </c:dLbls>
        <c:marker val="1"/>
        <c:smooth val="0"/>
        <c:axId val="219950672"/>
        <c:axId val="219391536"/>
      </c:lineChart>
      <c:dateAx>
        <c:axId val="219950672"/>
        <c:scaling>
          <c:orientation val="minMax"/>
        </c:scaling>
        <c:delete val="1"/>
        <c:axPos val="b"/>
        <c:numFmt formatCode="ge" sourceLinked="1"/>
        <c:majorTickMark val="none"/>
        <c:minorTickMark val="none"/>
        <c:tickLblPos val="none"/>
        <c:crossAx val="219391536"/>
        <c:crosses val="autoZero"/>
        <c:auto val="1"/>
        <c:lblOffset val="100"/>
        <c:baseTimeUnit val="years"/>
      </c:dateAx>
      <c:valAx>
        <c:axId val="21939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5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67.58</c:v>
                </c:pt>
                <c:pt idx="1">
                  <c:v>66.72</c:v>
                </c:pt>
                <c:pt idx="2">
                  <c:v>66.930000000000007</c:v>
                </c:pt>
                <c:pt idx="3">
                  <c:v>66.67</c:v>
                </c:pt>
                <c:pt idx="4">
                  <c:v>65.62</c:v>
                </c:pt>
              </c:numCache>
            </c:numRef>
          </c:val>
          <c:extLst>
            <c:ext xmlns:c16="http://schemas.microsoft.com/office/drawing/2014/chart" uri="{C3380CC4-5D6E-409C-BE32-E72D297353CC}">
              <c16:uniqueId val="{00000000-6371-4111-AD96-1512D93AED08}"/>
            </c:ext>
          </c:extLst>
        </c:ser>
        <c:dLbls>
          <c:showLegendKey val="0"/>
          <c:showVal val="0"/>
          <c:showCatName val="0"/>
          <c:showSerName val="0"/>
          <c:showPercent val="0"/>
          <c:showBubbleSize val="0"/>
        </c:dLbls>
        <c:gapWidth val="150"/>
        <c:axId val="220089368"/>
        <c:axId val="2200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6371-4111-AD96-1512D93AED08}"/>
            </c:ext>
          </c:extLst>
        </c:ser>
        <c:dLbls>
          <c:showLegendKey val="0"/>
          <c:showVal val="0"/>
          <c:showCatName val="0"/>
          <c:showSerName val="0"/>
          <c:showPercent val="0"/>
          <c:showBubbleSize val="0"/>
        </c:dLbls>
        <c:marker val="1"/>
        <c:smooth val="0"/>
        <c:axId val="220089368"/>
        <c:axId val="220089760"/>
      </c:lineChart>
      <c:dateAx>
        <c:axId val="220089368"/>
        <c:scaling>
          <c:orientation val="minMax"/>
        </c:scaling>
        <c:delete val="1"/>
        <c:axPos val="b"/>
        <c:numFmt formatCode="ge" sourceLinked="1"/>
        <c:majorTickMark val="none"/>
        <c:minorTickMark val="none"/>
        <c:tickLblPos val="none"/>
        <c:crossAx val="220089760"/>
        <c:crosses val="autoZero"/>
        <c:auto val="1"/>
        <c:lblOffset val="100"/>
        <c:baseTimeUnit val="years"/>
      </c:dateAx>
      <c:valAx>
        <c:axId val="2200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8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86.08</c:v>
                </c:pt>
                <c:pt idx="1">
                  <c:v>86.05</c:v>
                </c:pt>
                <c:pt idx="2">
                  <c:v>86.56</c:v>
                </c:pt>
                <c:pt idx="3">
                  <c:v>86.39</c:v>
                </c:pt>
                <c:pt idx="4">
                  <c:v>86.41</c:v>
                </c:pt>
              </c:numCache>
            </c:numRef>
          </c:val>
          <c:extLst>
            <c:ext xmlns:c16="http://schemas.microsoft.com/office/drawing/2014/chart" uri="{C3380CC4-5D6E-409C-BE32-E72D297353CC}">
              <c16:uniqueId val="{00000000-9DCA-4E1A-B8C1-0BCED8B74159}"/>
            </c:ext>
          </c:extLst>
        </c:ser>
        <c:dLbls>
          <c:showLegendKey val="0"/>
          <c:showVal val="0"/>
          <c:showCatName val="0"/>
          <c:showSerName val="0"/>
          <c:showPercent val="0"/>
          <c:showBubbleSize val="0"/>
        </c:dLbls>
        <c:gapWidth val="150"/>
        <c:axId val="220334616"/>
        <c:axId val="22033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9DCA-4E1A-B8C1-0BCED8B74159}"/>
            </c:ext>
          </c:extLst>
        </c:ser>
        <c:dLbls>
          <c:showLegendKey val="0"/>
          <c:showVal val="0"/>
          <c:showCatName val="0"/>
          <c:showSerName val="0"/>
          <c:showPercent val="0"/>
          <c:showBubbleSize val="0"/>
        </c:dLbls>
        <c:marker val="1"/>
        <c:smooth val="0"/>
        <c:axId val="220334616"/>
        <c:axId val="220335008"/>
      </c:lineChart>
      <c:dateAx>
        <c:axId val="220334616"/>
        <c:scaling>
          <c:orientation val="minMax"/>
        </c:scaling>
        <c:delete val="1"/>
        <c:axPos val="b"/>
        <c:numFmt formatCode="ge" sourceLinked="1"/>
        <c:majorTickMark val="none"/>
        <c:minorTickMark val="none"/>
        <c:tickLblPos val="none"/>
        <c:crossAx val="220335008"/>
        <c:crosses val="autoZero"/>
        <c:auto val="1"/>
        <c:lblOffset val="100"/>
        <c:baseTimeUnit val="years"/>
      </c:dateAx>
      <c:valAx>
        <c:axId val="2203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3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107.94</c:v>
                </c:pt>
                <c:pt idx="1">
                  <c:v>111.39</c:v>
                </c:pt>
                <c:pt idx="2">
                  <c:v>114.45</c:v>
                </c:pt>
                <c:pt idx="3">
                  <c:v>107.09</c:v>
                </c:pt>
                <c:pt idx="4">
                  <c:v>106.65</c:v>
                </c:pt>
              </c:numCache>
            </c:numRef>
          </c:val>
          <c:extLst>
            <c:ext xmlns:c16="http://schemas.microsoft.com/office/drawing/2014/chart" uri="{C3380CC4-5D6E-409C-BE32-E72D297353CC}">
              <c16:uniqueId val="{00000000-84F5-4380-9E7F-9D93AFF6F09D}"/>
            </c:ext>
          </c:extLst>
        </c:ser>
        <c:dLbls>
          <c:showLegendKey val="0"/>
          <c:showVal val="0"/>
          <c:showCatName val="0"/>
          <c:showSerName val="0"/>
          <c:showPercent val="0"/>
          <c:showBubbleSize val="0"/>
        </c:dLbls>
        <c:gapWidth val="150"/>
        <c:axId val="219220112"/>
        <c:axId val="21942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84F5-4380-9E7F-9D93AFF6F09D}"/>
            </c:ext>
          </c:extLst>
        </c:ser>
        <c:dLbls>
          <c:showLegendKey val="0"/>
          <c:showVal val="0"/>
          <c:showCatName val="0"/>
          <c:showSerName val="0"/>
          <c:showPercent val="0"/>
          <c:showBubbleSize val="0"/>
        </c:dLbls>
        <c:marker val="1"/>
        <c:smooth val="0"/>
        <c:axId val="219220112"/>
        <c:axId val="219424576"/>
      </c:lineChart>
      <c:dateAx>
        <c:axId val="219220112"/>
        <c:scaling>
          <c:orientation val="minMax"/>
        </c:scaling>
        <c:delete val="1"/>
        <c:axPos val="b"/>
        <c:numFmt formatCode="ge" sourceLinked="1"/>
        <c:majorTickMark val="none"/>
        <c:minorTickMark val="none"/>
        <c:tickLblPos val="none"/>
        <c:crossAx val="219424576"/>
        <c:crosses val="autoZero"/>
        <c:auto val="1"/>
        <c:lblOffset val="100"/>
        <c:baseTimeUnit val="years"/>
      </c:dateAx>
      <c:valAx>
        <c:axId val="21942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22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52.25</c:v>
                </c:pt>
                <c:pt idx="1">
                  <c:v>51.63</c:v>
                </c:pt>
                <c:pt idx="2">
                  <c:v>52.1</c:v>
                </c:pt>
                <c:pt idx="3">
                  <c:v>47.43</c:v>
                </c:pt>
                <c:pt idx="4">
                  <c:v>48.1</c:v>
                </c:pt>
              </c:numCache>
            </c:numRef>
          </c:val>
          <c:extLst>
            <c:ext xmlns:c16="http://schemas.microsoft.com/office/drawing/2014/chart" uri="{C3380CC4-5D6E-409C-BE32-E72D297353CC}">
              <c16:uniqueId val="{00000000-4F72-4BEB-B7C2-80153BAB0DDC}"/>
            </c:ext>
          </c:extLst>
        </c:ser>
        <c:dLbls>
          <c:showLegendKey val="0"/>
          <c:showVal val="0"/>
          <c:showCatName val="0"/>
          <c:showSerName val="0"/>
          <c:showPercent val="0"/>
          <c:showBubbleSize val="0"/>
        </c:dLbls>
        <c:gapWidth val="150"/>
        <c:axId val="219521968"/>
        <c:axId val="21952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4F72-4BEB-B7C2-80153BAB0DDC}"/>
            </c:ext>
          </c:extLst>
        </c:ser>
        <c:dLbls>
          <c:showLegendKey val="0"/>
          <c:showVal val="0"/>
          <c:showCatName val="0"/>
          <c:showSerName val="0"/>
          <c:showPercent val="0"/>
          <c:showBubbleSize val="0"/>
        </c:dLbls>
        <c:marker val="1"/>
        <c:smooth val="0"/>
        <c:axId val="219521968"/>
        <c:axId val="219523376"/>
      </c:lineChart>
      <c:dateAx>
        <c:axId val="219521968"/>
        <c:scaling>
          <c:orientation val="minMax"/>
        </c:scaling>
        <c:delete val="1"/>
        <c:axPos val="b"/>
        <c:numFmt formatCode="ge" sourceLinked="1"/>
        <c:majorTickMark val="none"/>
        <c:minorTickMark val="none"/>
        <c:tickLblPos val="none"/>
        <c:crossAx val="219523376"/>
        <c:crosses val="autoZero"/>
        <c:auto val="1"/>
        <c:lblOffset val="100"/>
        <c:baseTimeUnit val="years"/>
      </c:dateAx>
      <c:valAx>
        <c:axId val="21952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2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27.35</c:v>
                </c:pt>
                <c:pt idx="1">
                  <c:v>29.49</c:v>
                </c:pt>
                <c:pt idx="2">
                  <c:v>33.1</c:v>
                </c:pt>
                <c:pt idx="3">
                  <c:v>36.39</c:v>
                </c:pt>
                <c:pt idx="4">
                  <c:v>36.71</c:v>
                </c:pt>
              </c:numCache>
            </c:numRef>
          </c:val>
          <c:extLst>
            <c:ext xmlns:c16="http://schemas.microsoft.com/office/drawing/2014/chart" uri="{C3380CC4-5D6E-409C-BE32-E72D297353CC}">
              <c16:uniqueId val="{00000000-7FD9-4A80-AF00-D6A5C9D7D926}"/>
            </c:ext>
          </c:extLst>
        </c:ser>
        <c:dLbls>
          <c:showLegendKey val="0"/>
          <c:showVal val="0"/>
          <c:showCatName val="0"/>
          <c:showSerName val="0"/>
          <c:showPercent val="0"/>
          <c:showBubbleSize val="0"/>
        </c:dLbls>
        <c:gapWidth val="150"/>
        <c:axId val="219570880"/>
        <c:axId val="21957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7FD9-4A80-AF00-D6A5C9D7D926}"/>
            </c:ext>
          </c:extLst>
        </c:ser>
        <c:dLbls>
          <c:showLegendKey val="0"/>
          <c:showVal val="0"/>
          <c:showCatName val="0"/>
          <c:showSerName val="0"/>
          <c:showPercent val="0"/>
          <c:showBubbleSize val="0"/>
        </c:dLbls>
        <c:marker val="1"/>
        <c:smooth val="0"/>
        <c:axId val="219570880"/>
        <c:axId val="219571264"/>
      </c:lineChart>
      <c:dateAx>
        <c:axId val="219570880"/>
        <c:scaling>
          <c:orientation val="minMax"/>
        </c:scaling>
        <c:delete val="1"/>
        <c:axPos val="b"/>
        <c:numFmt formatCode="ge" sourceLinked="1"/>
        <c:majorTickMark val="none"/>
        <c:minorTickMark val="none"/>
        <c:tickLblPos val="none"/>
        <c:crossAx val="219571264"/>
        <c:crosses val="autoZero"/>
        <c:auto val="1"/>
        <c:lblOffset val="100"/>
        <c:baseTimeUnit val="years"/>
      </c:dateAx>
      <c:valAx>
        <c:axId val="2195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A6-44FF-ADA3-697EE356DF04}"/>
            </c:ext>
          </c:extLst>
        </c:ser>
        <c:dLbls>
          <c:showLegendKey val="0"/>
          <c:showVal val="0"/>
          <c:showCatName val="0"/>
          <c:showSerName val="0"/>
          <c:showPercent val="0"/>
          <c:showBubbleSize val="0"/>
        </c:dLbls>
        <c:gapWidth val="150"/>
        <c:axId val="132349432"/>
        <c:axId val="1323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3FA6-44FF-ADA3-697EE356DF04}"/>
            </c:ext>
          </c:extLst>
        </c:ser>
        <c:dLbls>
          <c:showLegendKey val="0"/>
          <c:showVal val="0"/>
          <c:showCatName val="0"/>
          <c:showSerName val="0"/>
          <c:showPercent val="0"/>
          <c:showBubbleSize val="0"/>
        </c:dLbls>
        <c:marker val="1"/>
        <c:smooth val="0"/>
        <c:axId val="132349432"/>
        <c:axId val="132349824"/>
      </c:lineChart>
      <c:dateAx>
        <c:axId val="132349432"/>
        <c:scaling>
          <c:orientation val="minMax"/>
        </c:scaling>
        <c:delete val="1"/>
        <c:axPos val="b"/>
        <c:numFmt formatCode="ge" sourceLinked="1"/>
        <c:majorTickMark val="none"/>
        <c:minorTickMark val="none"/>
        <c:tickLblPos val="none"/>
        <c:crossAx val="132349824"/>
        <c:crosses val="autoZero"/>
        <c:auto val="1"/>
        <c:lblOffset val="100"/>
        <c:baseTimeUnit val="years"/>
      </c:dateAx>
      <c:valAx>
        <c:axId val="13234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34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254.01</c:v>
                </c:pt>
                <c:pt idx="1">
                  <c:v>227.36</c:v>
                </c:pt>
                <c:pt idx="2">
                  <c:v>402.13</c:v>
                </c:pt>
                <c:pt idx="3">
                  <c:v>217.42</c:v>
                </c:pt>
                <c:pt idx="4">
                  <c:v>389.04</c:v>
                </c:pt>
              </c:numCache>
            </c:numRef>
          </c:val>
          <c:extLst>
            <c:ext xmlns:c16="http://schemas.microsoft.com/office/drawing/2014/chart" uri="{C3380CC4-5D6E-409C-BE32-E72D297353CC}">
              <c16:uniqueId val="{00000000-6F6D-47A3-9BB2-1FC9F7FE2E0E}"/>
            </c:ext>
          </c:extLst>
        </c:ser>
        <c:dLbls>
          <c:showLegendKey val="0"/>
          <c:showVal val="0"/>
          <c:showCatName val="0"/>
          <c:showSerName val="0"/>
          <c:showPercent val="0"/>
          <c:showBubbleSize val="0"/>
        </c:dLbls>
        <c:gapWidth val="150"/>
        <c:axId val="219623336"/>
        <c:axId val="21962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6F6D-47A3-9BB2-1FC9F7FE2E0E}"/>
            </c:ext>
          </c:extLst>
        </c:ser>
        <c:dLbls>
          <c:showLegendKey val="0"/>
          <c:showVal val="0"/>
          <c:showCatName val="0"/>
          <c:showSerName val="0"/>
          <c:showPercent val="0"/>
          <c:showBubbleSize val="0"/>
        </c:dLbls>
        <c:marker val="1"/>
        <c:smooth val="0"/>
        <c:axId val="219623336"/>
        <c:axId val="219623728"/>
      </c:lineChart>
      <c:dateAx>
        <c:axId val="219623336"/>
        <c:scaling>
          <c:orientation val="minMax"/>
        </c:scaling>
        <c:delete val="1"/>
        <c:axPos val="b"/>
        <c:numFmt formatCode="ge" sourceLinked="1"/>
        <c:majorTickMark val="none"/>
        <c:minorTickMark val="none"/>
        <c:tickLblPos val="none"/>
        <c:crossAx val="219623728"/>
        <c:crosses val="autoZero"/>
        <c:auto val="1"/>
        <c:lblOffset val="100"/>
        <c:baseTimeUnit val="years"/>
      </c:dateAx>
      <c:valAx>
        <c:axId val="21962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62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178.17</c:v>
                </c:pt>
                <c:pt idx="1">
                  <c:v>202.8</c:v>
                </c:pt>
                <c:pt idx="2">
                  <c:v>214.14</c:v>
                </c:pt>
                <c:pt idx="3">
                  <c:v>263.64999999999998</c:v>
                </c:pt>
                <c:pt idx="4">
                  <c:v>272</c:v>
                </c:pt>
              </c:numCache>
            </c:numRef>
          </c:val>
          <c:extLst>
            <c:ext xmlns:c16="http://schemas.microsoft.com/office/drawing/2014/chart" uri="{C3380CC4-5D6E-409C-BE32-E72D297353CC}">
              <c16:uniqueId val="{00000000-CD95-4EEC-94AD-71E0EF738BE8}"/>
            </c:ext>
          </c:extLst>
        </c:ser>
        <c:dLbls>
          <c:showLegendKey val="0"/>
          <c:showVal val="0"/>
          <c:showCatName val="0"/>
          <c:showSerName val="0"/>
          <c:showPercent val="0"/>
          <c:showBubbleSize val="0"/>
        </c:dLbls>
        <c:gapWidth val="150"/>
        <c:axId val="219624904"/>
        <c:axId val="21962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CD95-4EEC-94AD-71E0EF738BE8}"/>
            </c:ext>
          </c:extLst>
        </c:ser>
        <c:dLbls>
          <c:showLegendKey val="0"/>
          <c:showVal val="0"/>
          <c:showCatName val="0"/>
          <c:showSerName val="0"/>
          <c:showPercent val="0"/>
          <c:showBubbleSize val="0"/>
        </c:dLbls>
        <c:marker val="1"/>
        <c:smooth val="0"/>
        <c:axId val="219624904"/>
        <c:axId val="219625296"/>
      </c:lineChart>
      <c:dateAx>
        <c:axId val="219624904"/>
        <c:scaling>
          <c:orientation val="minMax"/>
        </c:scaling>
        <c:delete val="1"/>
        <c:axPos val="b"/>
        <c:numFmt formatCode="ge" sourceLinked="1"/>
        <c:majorTickMark val="none"/>
        <c:minorTickMark val="none"/>
        <c:tickLblPos val="none"/>
        <c:crossAx val="219625296"/>
        <c:crosses val="autoZero"/>
        <c:auto val="1"/>
        <c:lblOffset val="100"/>
        <c:baseTimeUnit val="years"/>
      </c:dateAx>
      <c:valAx>
        <c:axId val="21962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62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106.98</c:v>
                </c:pt>
                <c:pt idx="1">
                  <c:v>110.42</c:v>
                </c:pt>
                <c:pt idx="2">
                  <c:v>113.59</c:v>
                </c:pt>
                <c:pt idx="3">
                  <c:v>106.94</c:v>
                </c:pt>
                <c:pt idx="4">
                  <c:v>106.04</c:v>
                </c:pt>
              </c:numCache>
            </c:numRef>
          </c:val>
          <c:extLst>
            <c:ext xmlns:c16="http://schemas.microsoft.com/office/drawing/2014/chart" uri="{C3380CC4-5D6E-409C-BE32-E72D297353CC}">
              <c16:uniqueId val="{00000000-B479-45B1-A88A-003D8D6F56AB}"/>
            </c:ext>
          </c:extLst>
        </c:ser>
        <c:dLbls>
          <c:showLegendKey val="0"/>
          <c:showVal val="0"/>
          <c:showCatName val="0"/>
          <c:showSerName val="0"/>
          <c:showPercent val="0"/>
          <c:showBubbleSize val="0"/>
        </c:dLbls>
        <c:gapWidth val="150"/>
        <c:axId val="220086232"/>
        <c:axId val="2200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B479-45B1-A88A-003D8D6F56AB}"/>
            </c:ext>
          </c:extLst>
        </c:ser>
        <c:dLbls>
          <c:showLegendKey val="0"/>
          <c:showVal val="0"/>
          <c:showCatName val="0"/>
          <c:showSerName val="0"/>
          <c:showPercent val="0"/>
          <c:showBubbleSize val="0"/>
        </c:dLbls>
        <c:marker val="1"/>
        <c:smooth val="0"/>
        <c:axId val="220086232"/>
        <c:axId val="220086624"/>
      </c:lineChart>
      <c:dateAx>
        <c:axId val="220086232"/>
        <c:scaling>
          <c:orientation val="minMax"/>
        </c:scaling>
        <c:delete val="1"/>
        <c:axPos val="b"/>
        <c:numFmt formatCode="ge" sourceLinked="1"/>
        <c:majorTickMark val="none"/>
        <c:minorTickMark val="none"/>
        <c:tickLblPos val="none"/>
        <c:crossAx val="220086624"/>
        <c:crosses val="autoZero"/>
        <c:auto val="1"/>
        <c:lblOffset val="100"/>
        <c:baseTimeUnit val="years"/>
      </c:dateAx>
      <c:valAx>
        <c:axId val="2200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8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158.34</c:v>
                </c:pt>
                <c:pt idx="1">
                  <c:v>153.44999999999999</c:v>
                </c:pt>
                <c:pt idx="2">
                  <c:v>149.44999999999999</c:v>
                </c:pt>
                <c:pt idx="3">
                  <c:v>159.52000000000001</c:v>
                </c:pt>
                <c:pt idx="4">
                  <c:v>161.34</c:v>
                </c:pt>
              </c:numCache>
            </c:numRef>
          </c:val>
          <c:extLst>
            <c:ext xmlns:c16="http://schemas.microsoft.com/office/drawing/2014/chart" uri="{C3380CC4-5D6E-409C-BE32-E72D297353CC}">
              <c16:uniqueId val="{00000000-A268-449A-8260-F9D47AD4A65E}"/>
            </c:ext>
          </c:extLst>
        </c:ser>
        <c:dLbls>
          <c:showLegendKey val="0"/>
          <c:showVal val="0"/>
          <c:showCatName val="0"/>
          <c:showSerName val="0"/>
          <c:showPercent val="0"/>
          <c:showBubbleSize val="0"/>
        </c:dLbls>
        <c:gapWidth val="150"/>
        <c:axId val="220087800"/>
        <c:axId val="2200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A268-449A-8260-F9D47AD4A65E}"/>
            </c:ext>
          </c:extLst>
        </c:ser>
        <c:dLbls>
          <c:showLegendKey val="0"/>
          <c:showVal val="0"/>
          <c:showCatName val="0"/>
          <c:showSerName val="0"/>
          <c:showPercent val="0"/>
          <c:showBubbleSize val="0"/>
        </c:dLbls>
        <c:marker val="1"/>
        <c:smooth val="0"/>
        <c:axId val="220087800"/>
        <c:axId val="220088192"/>
      </c:lineChart>
      <c:dateAx>
        <c:axId val="220087800"/>
        <c:scaling>
          <c:orientation val="minMax"/>
        </c:scaling>
        <c:delete val="1"/>
        <c:axPos val="b"/>
        <c:numFmt formatCode="ge" sourceLinked="1"/>
        <c:majorTickMark val="none"/>
        <c:minorTickMark val="none"/>
        <c:tickLblPos val="none"/>
        <c:crossAx val="220088192"/>
        <c:crosses val="autoZero"/>
        <c:auto val="1"/>
        <c:lblOffset val="100"/>
        <c:baseTimeUnit val="years"/>
      </c:dateAx>
      <c:valAx>
        <c:axId val="2200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8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4" t="str">
        <f>データ!H6</f>
        <v>愛知県　津島市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62734</v>
      </c>
      <c r="AM8" s="70"/>
      <c r="AN8" s="70"/>
      <c r="AO8" s="70"/>
      <c r="AP8" s="70"/>
      <c r="AQ8" s="70"/>
      <c r="AR8" s="70"/>
      <c r="AS8" s="70"/>
      <c r="AT8" s="66">
        <f>データ!$S$6</f>
        <v>25.09</v>
      </c>
      <c r="AU8" s="67"/>
      <c r="AV8" s="67"/>
      <c r="AW8" s="67"/>
      <c r="AX8" s="67"/>
      <c r="AY8" s="67"/>
      <c r="AZ8" s="67"/>
      <c r="BA8" s="67"/>
      <c r="BB8" s="69">
        <f>データ!$T$6</f>
        <v>2500.36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5">
      <c r="A10" s="2"/>
      <c r="B10" s="66" t="str">
        <f>データ!$N$6</f>
        <v>-</v>
      </c>
      <c r="C10" s="67"/>
      <c r="D10" s="67"/>
      <c r="E10" s="67"/>
      <c r="F10" s="67"/>
      <c r="G10" s="67"/>
      <c r="H10" s="67"/>
      <c r="I10" s="66">
        <f>データ!$O$6</f>
        <v>57.41</v>
      </c>
      <c r="J10" s="67"/>
      <c r="K10" s="67"/>
      <c r="L10" s="67"/>
      <c r="M10" s="67"/>
      <c r="N10" s="67"/>
      <c r="O10" s="68"/>
      <c r="P10" s="69">
        <f>データ!$P$6</f>
        <v>100</v>
      </c>
      <c r="Q10" s="69"/>
      <c r="R10" s="69"/>
      <c r="S10" s="69"/>
      <c r="T10" s="69"/>
      <c r="U10" s="69"/>
      <c r="V10" s="69"/>
      <c r="W10" s="70">
        <f>データ!$Q$6</f>
        <v>2627</v>
      </c>
      <c r="X10" s="70"/>
      <c r="Y10" s="70"/>
      <c r="Z10" s="70"/>
      <c r="AA10" s="70"/>
      <c r="AB10" s="70"/>
      <c r="AC10" s="70"/>
      <c r="AD10" s="2"/>
      <c r="AE10" s="2"/>
      <c r="AF10" s="2"/>
      <c r="AG10" s="2"/>
      <c r="AH10" s="4"/>
      <c r="AI10" s="4"/>
      <c r="AJ10" s="4"/>
      <c r="AK10" s="4"/>
      <c r="AL10" s="70">
        <f>データ!$U$6</f>
        <v>62490</v>
      </c>
      <c r="AM10" s="70"/>
      <c r="AN10" s="70"/>
      <c r="AO10" s="70"/>
      <c r="AP10" s="70"/>
      <c r="AQ10" s="70"/>
      <c r="AR10" s="70"/>
      <c r="AS10" s="70"/>
      <c r="AT10" s="66">
        <f>データ!$V$6</f>
        <v>25.09</v>
      </c>
      <c r="AU10" s="67"/>
      <c r="AV10" s="67"/>
      <c r="AW10" s="67"/>
      <c r="AX10" s="67"/>
      <c r="AY10" s="67"/>
      <c r="AZ10" s="67"/>
      <c r="BA10" s="67"/>
      <c r="BB10" s="69">
        <f>データ!$W$6</f>
        <v>2490.63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H+ztvE3VrIL5kKwQARzo2RKnt07tZ5mM/AlZJ2eDEOXMBlq+etszGEtsZk7ksYd9hXNk/7tGxSQkWyzRE7kzQ==" saltValue="vfkn/ZFyPkPII5KAmhti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232084</v>
      </c>
      <c r="D6" s="34">
        <f t="shared" si="3"/>
        <v>46</v>
      </c>
      <c r="E6" s="34">
        <f t="shared" si="3"/>
        <v>1</v>
      </c>
      <c r="F6" s="34">
        <f t="shared" si="3"/>
        <v>0</v>
      </c>
      <c r="G6" s="34">
        <f t="shared" si="3"/>
        <v>1</v>
      </c>
      <c r="H6" s="34" t="str">
        <f t="shared" si="3"/>
        <v>愛知県　津島市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57.41</v>
      </c>
      <c r="P6" s="35">
        <f t="shared" si="3"/>
        <v>100</v>
      </c>
      <c r="Q6" s="35">
        <f t="shared" si="3"/>
        <v>2627</v>
      </c>
      <c r="R6" s="35">
        <f t="shared" si="3"/>
        <v>62734</v>
      </c>
      <c r="S6" s="35">
        <f t="shared" si="3"/>
        <v>25.09</v>
      </c>
      <c r="T6" s="35">
        <f t="shared" si="3"/>
        <v>2500.36</v>
      </c>
      <c r="U6" s="35">
        <f t="shared" si="3"/>
        <v>62490</v>
      </c>
      <c r="V6" s="35">
        <f t="shared" si="3"/>
        <v>25.09</v>
      </c>
      <c r="W6" s="35">
        <f t="shared" si="3"/>
        <v>2490.63</v>
      </c>
      <c r="X6" s="36">
        <f>IF(X7="",NA(),X7)</f>
        <v>107.94</v>
      </c>
      <c r="Y6" s="36">
        <f t="shared" ref="Y6:AG6" si="4">IF(Y7="",NA(),Y7)</f>
        <v>111.39</v>
      </c>
      <c r="Z6" s="36">
        <f t="shared" si="4"/>
        <v>114.45</v>
      </c>
      <c r="AA6" s="36">
        <f t="shared" si="4"/>
        <v>107.09</v>
      </c>
      <c r="AB6" s="36">
        <f t="shared" si="4"/>
        <v>106.65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254.01</v>
      </c>
      <c r="AU6" s="36">
        <f t="shared" ref="AU6:BC6" si="6">IF(AU7="",NA(),AU7)</f>
        <v>227.36</v>
      </c>
      <c r="AV6" s="36">
        <f t="shared" si="6"/>
        <v>402.13</v>
      </c>
      <c r="AW6" s="36">
        <f t="shared" si="6"/>
        <v>217.42</v>
      </c>
      <c r="AX6" s="36">
        <f t="shared" si="6"/>
        <v>389.04</v>
      </c>
      <c r="AY6" s="36">
        <f t="shared" si="6"/>
        <v>335.95</v>
      </c>
      <c r="AZ6" s="36">
        <f t="shared" si="6"/>
        <v>346.59</v>
      </c>
      <c r="BA6" s="36">
        <f t="shared" si="6"/>
        <v>357.82</v>
      </c>
      <c r="BB6" s="36">
        <f t="shared" si="6"/>
        <v>355.5</v>
      </c>
      <c r="BC6" s="36">
        <f t="shared" si="6"/>
        <v>349.83</v>
      </c>
      <c r="BD6" s="35" t="str">
        <f>IF(BD7="","",IF(BD7="-","【-】","【"&amp;SUBSTITUTE(TEXT(BD7,"#,##0.00"),"-","△")&amp;"】"))</f>
        <v>【261.93】</v>
      </c>
      <c r="BE6" s="36">
        <f>IF(BE7="",NA(),BE7)</f>
        <v>178.17</v>
      </c>
      <c r="BF6" s="36">
        <f t="shared" ref="BF6:BN6" si="7">IF(BF7="",NA(),BF7)</f>
        <v>202.8</v>
      </c>
      <c r="BG6" s="36">
        <f t="shared" si="7"/>
        <v>214.14</v>
      </c>
      <c r="BH6" s="36">
        <f t="shared" si="7"/>
        <v>263.64999999999998</v>
      </c>
      <c r="BI6" s="36">
        <f t="shared" si="7"/>
        <v>272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106.98</v>
      </c>
      <c r="BQ6" s="36">
        <f t="shared" ref="BQ6:BY6" si="8">IF(BQ7="",NA(),BQ7)</f>
        <v>110.42</v>
      </c>
      <c r="BR6" s="36">
        <f t="shared" si="8"/>
        <v>113.59</v>
      </c>
      <c r="BS6" s="36">
        <f t="shared" si="8"/>
        <v>106.94</v>
      </c>
      <c r="BT6" s="36">
        <f t="shared" si="8"/>
        <v>106.04</v>
      </c>
      <c r="BU6" s="36">
        <f t="shared" si="8"/>
        <v>105.21</v>
      </c>
      <c r="BV6" s="36">
        <f t="shared" si="8"/>
        <v>105.71</v>
      </c>
      <c r="BW6" s="36">
        <f t="shared" si="8"/>
        <v>106.01</v>
      </c>
      <c r="BX6" s="36">
        <f t="shared" si="8"/>
        <v>104.57</v>
      </c>
      <c r="BY6" s="36">
        <f t="shared" si="8"/>
        <v>103.54</v>
      </c>
      <c r="BZ6" s="35" t="str">
        <f>IF(BZ7="","",IF(BZ7="-","【-】","【"&amp;SUBSTITUTE(TEXT(BZ7,"#,##0.00"),"-","△")&amp;"】"))</f>
        <v>【103.91】</v>
      </c>
      <c r="CA6" s="36">
        <f>IF(CA7="",NA(),CA7)</f>
        <v>158.34</v>
      </c>
      <c r="CB6" s="36">
        <f t="shared" ref="CB6:CJ6" si="9">IF(CB7="",NA(),CB7)</f>
        <v>153.44999999999999</v>
      </c>
      <c r="CC6" s="36">
        <f t="shared" si="9"/>
        <v>149.44999999999999</v>
      </c>
      <c r="CD6" s="36">
        <f t="shared" si="9"/>
        <v>159.52000000000001</v>
      </c>
      <c r="CE6" s="36">
        <f t="shared" si="9"/>
        <v>161.34</v>
      </c>
      <c r="CF6" s="36">
        <f t="shared" si="9"/>
        <v>162.59</v>
      </c>
      <c r="CG6" s="36">
        <f t="shared" si="9"/>
        <v>162.15</v>
      </c>
      <c r="CH6" s="36">
        <f t="shared" si="9"/>
        <v>162.24</v>
      </c>
      <c r="CI6" s="36">
        <f t="shared" si="9"/>
        <v>165.47</v>
      </c>
      <c r="CJ6" s="36">
        <f t="shared" si="9"/>
        <v>167.46</v>
      </c>
      <c r="CK6" s="35" t="str">
        <f>IF(CK7="","",IF(CK7="-","【-】","【"&amp;SUBSTITUTE(TEXT(CK7,"#,##0.00"),"-","△")&amp;"】"))</f>
        <v>【167.11】</v>
      </c>
      <c r="CL6" s="36">
        <f>IF(CL7="",NA(),CL7)</f>
        <v>67.58</v>
      </c>
      <c r="CM6" s="36">
        <f t="shared" ref="CM6:CU6" si="10">IF(CM7="",NA(),CM7)</f>
        <v>66.72</v>
      </c>
      <c r="CN6" s="36">
        <f t="shared" si="10"/>
        <v>66.930000000000007</v>
      </c>
      <c r="CO6" s="36">
        <f t="shared" si="10"/>
        <v>66.67</v>
      </c>
      <c r="CP6" s="36">
        <f t="shared" si="10"/>
        <v>65.62</v>
      </c>
      <c r="CQ6" s="36">
        <f t="shared" si="10"/>
        <v>59.17</v>
      </c>
      <c r="CR6" s="36">
        <f t="shared" si="10"/>
        <v>59.34</v>
      </c>
      <c r="CS6" s="36">
        <f t="shared" si="10"/>
        <v>59.11</v>
      </c>
      <c r="CT6" s="36">
        <f t="shared" si="10"/>
        <v>59.74</v>
      </c>
      <c r="CU6" s="36">
        <f t="shared" si="10"/>
        <v>59.46</v>
      </c>
      <c r="CV6" s="35" t="str">
        <f>IF(CV7="","",IF(CV7="-","【-】","【"&amp;SUBSTITUTE(TEXT(CV7,"#,##0.00"),"-","△")&amp;"】"))</f>
        <v>【60.27】</v>
      </c>
      <c r="CW6" s="36">
        <f>IF(CW7="",NA(),CW7)</f>
        <v>86.08</v>
      </c>
      <c r="CX6" s="36">
        <f t="shared" ref="CX6:DF6" si="11">IF(CX7="",NA(),CX7)</f>
        <v>86.05</v>
      </c>
      <c r="CY6" s="36">
        <f t="shared" si="11"/>
        <v>86.56</v>
      </c>
      <c r="CZ6" s="36">
        <f t="shared" si="11"/>
        <v>86.39</v>
      </c>
      <c r="DA6" s="36">
        <f t="shared" si="11"/>
        <v>86.41</v>
      </c>
      <c r="DB6" s="36">
        <f t="shared" si="11"/>
        <v>87.6</v>
      </c>
      <c r="DC6" s="36">
        <f t="shared" si="11"/>
        <v>87.74</v>
      </c>
      <c r="DD6" s="36">
        <f t="shared" si="11"/>
        <v>87.91</v>
      </c>
      <c r="DE6" s="36">
        <f t="shared" si="11"/>
        <v>87.28</v>
      </c>
      <c r="DF6" s="36">
        <f t="shared" si="11"/>
        <v>87.41</v>
      </c>
      <c r="DG6" s="35" t="str">
        <f>IF(DG7="","",IF(DG7="-","【-】","【"&amp;SUBSTITUTE(TEXT(DG7,"#,##0.00"),"-","△")&amp;"】"))</f>
        <v>【89.92】</v>
      </c>
      <c r="DH6" s="36">
        <f>IF(DH7="",NA(),DH7)</f>
        <v>52.25</v>
      </c>
      <c r="DI6" s="36">
        <f t="shared" ref="DI6:DQ6" si="12">IF(DI7="",NA(),DI7)</f>
        <v>51.63</v>
      </c>
      <c r="DJ6" s="36">
        <f t="shared" si="12"/>
        <v>52.1</v>
      </c>
      <c r="DK6" s="36">
        <f t="shared" si="12"/>
        <v>47.43</v>
      </c>
      <c r="DL6" s="36">
        <f t="shared" si="12"/>
        <v>48.1</v>
      </c>
      <c r="DM6" s="36">
        <f t="shared" si="12"/>
        <v>45.25</v>
      </c>
      <c r="DN6" s="36">
        <f t="shared" si="12"/>
        <v>46.27</v>
      </c>
      <c r="DO6" s="36">
        <f t="shared" si="12"/>
        <v>46.88</v>
      </c>
      <c r="DP6" s="36">
        <f t="shared" si="12"/>
        <v>46.94</v>
      </c>
      <c r="DQ6" s="36">
        <f t="shared" si="12"/>
        <v>47.62</v>
      </c>
      <c r="DR6" s="35" t="str">
        <f>IF(DR7="","",IF(DR7="-","【-】","【"&amp;SUBSTITUTE(TEXT(DR7,"#,##0.00"),"-","△")&amp;"】"))</f>
        <v>【48.85】</v>
      </c>
      <c r="DS6" s="36">
        <f>IF(DS7="",NA(),DS7)</f>
        <v>27.35</v>
      </c>
      <c r="DT6" s="36">
        <f t="shared" ref="DT6:EB6" si="13">IF(DT7="",NA(),DT7)</f>
        <v>29.49</v>
      </c>
      <c r="DU6" s="36">
        <f t="shared" si="13"/>
        <v>33.1</v>
      </c>
      <c r="DV6" s="36">
        <f t="shared" si="13"/>
        <v>36.39</v>
      </c>
      <c r="DW6" s="36">
        <f t="shared" si="13"/>
        <v>36.71</v>
      </c>
      <c r="DX6" s="36">
        <f t="shared" si="13"/>
        <v>10.71</v>
      </c>
      <c r="DY6" s="36">
        <f t="shared" si="13"/>
        <v>10.93</v>
      </c>
      <c r="DZ6" s="36">
        <f t="shared" si="13"/>
        <v>13.39</v>
      </c>
      <c r="EA6" s="36">
        <f t="shared" si="13"/>
        <v>14.48</v>
      </c>
      <c r="EB6" s="36">
        <f t="shared" si="13"/>
        <v>16.27</v>
      </c>
      <c r="EC6" s="35" t="str">
        <f>IF(EC7="","",IF(EC7="-","【-】","【"&amp;SUBSTITUTE(TEXT(EC7,"#,##0.00"),"-","△")&amp;"】"))</f>
        <v>【17.80】</v>
      </c>
      <c r="ED6" s="36">
        <f>IF(ED7="",NA(),ED7)</f>
        <v>0.86</v>
      </c>
      <c r="EE6" s="36">
        <f t="shared" ref="EE6:EM6" si="14">IF(EE7="",NA(),EE7)</f>
        <v>0.69</v>
      </c>
      <c r="EF6" s="36">
        <f t="shared" si="14"/>
        <v>0.81</v>
      </c>
      <c r="EG6" s="36">
        <f t="shared" si="14"/>
        <v>0.6</v>
      </c>
      <c r="EH6" s="36">
        <f t="shared" si="14"/>
        <v>0.94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5">
      <c r="A7" s="29"/>
      <c r="B7" s="38">
        <v>2018</v>
      </c>
      <c r="C7" s="38">
        <v>232084</v>
      </c>
      <c r="D7" s="38">
        <v>46</v>
      </c>
      <c r="E7" s="38">
        <v>1</v>
      </c>
      <c r="F7" s="38">
        <v>0</v>
      </c>
      <c r="G7" s="38">
        <v>1</v>
      </c>
      <c r="H7" s="38" t="s">
        <v>93</v>
      </c>
      <c r="I7" s="38" t="s">
        <v>94</v>
      </c>
      <c r="J7" s="38" t="s">
        <v>95</v>
      </c>
      <c r="K7" s="38" t="s">
        <v>96</v>
      </c>
      <c r="L7" s="38" t="s">
        <v>97</v>
      </c>
      <c r="M7" s="38" t="s">
        <v>98</v>
      </c>
      <c r="N7" s="39" t="s">
        <v>99</v>
      </c>
      <c r="O7" s="39">
        <v>57.41</v>
      </c>
      <c r="P7" s="39">
        <v>100</v>
      </c>
      <c r="Q7" s="39">
        <v>2627</v>
      </c>
      <c r="R7" s="39">
        <v>62734</v>
      </c>
      <c r="S7" s="39">
        <v>25.09</v>
      </c>
      <c r="T7" s="39">
        <v>2500.36</v>
      </c>
      <c r="U7" s="39">
        <v>62490</v>
      </c>
      <c r="V7" s="39">
        <v>25.09</v>
      </c>
      <c r="W7" s="39">
        <v>2490.63</v>
      </c>
      <c r="X7" s="39">
        <v>107.94</v>
      </c>
      <c r="Y7" s="39">
        <v>111.39</v>
      </c>
      <c r="Z7" s="39">
        <v>114.45</v>
      </c>
      <c r="AA7" s="39">
        <v>107.09</v>
      </c>
      <c r="AB7" s="39">
        <v>106.65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254.01</v>
      </c>
      <c r="AU7" s="39">
        <v>227.36</v>
      </c>
      <c r="AV7" s="39">
        <v>402.13</v>
      </c>
      <c r="AW7" s="39">
        <v>217.42</v>
      </c>
      <c r="AX7" s="39">
        <v>389.04</v>
      </c>
      <c r="AY7" s="39">
        <v>335.95</v>
      </c>
      <c r="AZ7" s="39">
        <v>346.59</v>
      </c>
      <c r="BA7" s="39">
        <v>357.82</v>
      </c>
      <c r="BB7" s="39">
        <v>355.5</v>
      </c>
      <c r="BC7" s="39">
        <v>349.83</v>
      </c>
      <c r="BD7" s="39">
        <v>261.93</v>
      </c>
      <c r="BE7" s="39">
        <v>178.17</v>
      </c>
      <c r="BF7" s="39">
        <v>202.8</v>
      </c>
      <c r="BG7" s="39">
        <v>214.14</v>
      </c>
      <c r="BH7" s="39">
        <v>263.64999999999998</v>
      </c>
      <c r="BI7" s="39">
        <v>272</v>
      </c>
      <c r="BJ7" s="39">
        <v>319.82</v>
      </c>
      <c r="BK7" s="39">
        <v>312.02999999999997</v>
      </c>
      <c r="BL7" s="39">
        <v>307.45999999999998</v>
      </c>
      <c r="BM7" s="39">
        <v>312.58</v>
      </c>
      <c r="BN7" s="39">
        <v>314.87</v>
      </c>
      <c r="BO7" s="39">
        <v>270.45999999999998</v>
      </c>
      <c r="BP7" s="39">
        <v>106.98</v>
      </c>
      <c r="BQ7" s="39">
        <v>110.42</v>
      </c>
      <c r="BR7" s="39">
        <v>113.59</v>
      </c>
      <c r="BS7" s="39">
        <v>106.94</v>
      </c>
      <c r="BT7" s="39">
        <v>106.04</v>
      </c>
      <c r="BU7" s="39">
        <v>105.21</v>
      </c>
      <c r="BV7" s="39">
        <v>105.71</v>
      </c>
      <c r="BW7" s="39">
        <v>106.01</v>
      </c>
      <c r="BX7" s="39">
        <v>104.57</v>
      </c>
      <c r="BY7" s="39">
        <v>103.54</v>
      </c>
      <c r="BZ7" s="39">
        <v>103.91</v>
      </c>
      <c r="CA7" s="39">
        <v>158.34</v>
      </c>
      <c r="CB7" s="39">
        <v>153.44999999999999</v>
      </c>
      <c r="CC7" s="39">
        <v>149.44999999999999</v>
      </c>
      <c r="CD7" s="39">
        <v>159.52000000000001</v>
      </c>
      <c r="CE7" s="39">
        <v>161.34</v>
      </c>
      <c r="CF7" s="39">
        <v>162.59</v>
      </c>
      <c r="CG7" s="39">
        <v>162.15</v>
      </c>
      <c r="CH7" s="39">
        <v>162.24</v>
      </c>
      <c r="CI7" s="39">
        <v>165.47</v>
      </c>
      <c r="CJ7" s="39">
        <v>167.46</v>
      </c>
      <c r="CK7" s="39">
        <v>167.11</v>
      </c>
      <c r="CL7" s="39">
        <v>67.58</v>
      </c>
      <c r="CM7" s="39">
        <v>66.72</v>
      </c>
      <c r="CN7" s="39">
        <v>66.930000000000007</v>
      </c>
      <c r="CO7" s="39">
        <v>66.67</v>
      </c>
      <c r="CP7" s="39">
        <v>65.62</v>
      </c>
      <c r="CQ7" s="39">
        <v>59.17</v>
      </c>
      <c r="CR7" s="39">
        <v>59.34</v>
      </c>
      <c r="CS7" s="39">
        <v>59.11</v>
      </c>
      <c r="CT7" s="39">
        <v>59.74</v>
      </c>
      <c r="CU7" s="39">
        <v>59.46</v>
      </c>
      <c r="CV7" s="39">
        <v>60.27</v>
      </c>
      <c r="CW7" s="39">
        <v>86.08</v>
      </c>
      <c r="CX7" s="39">
        <v>86.05</v>
      </c>
      <c r="CY7" s="39">
        <v>86.56</v>
      </c>
      <c r="CZ7" s="39">
        <v>86.39</v>
      </c>
      <c r="DA7" s="39">
        <v>86.41</v>
      </c>
      <c r="DB7" s="39">
        <v>87.6</v>
      </c>
      <c r="DC7" s="39">
        <v>87.74</v>
      </c>
      <c r="DD7" s="39">
        <v>87.91</v>
      </c>
      <c r="DE7" s="39">
        <v>87.28</v>
      </c>
      <c r="DF7" s="39">
        <v>87.41</v>
      </c>
      <c r="DG7" s="39">
        <v>89.92</v>
      </c>
      <c r="DH7" s="39">
        <v>52.25</v>
      </c>
      <c r="DI7" s="39">
        <v>51.63</v>
      </c>
      <c r="DJ7" s="39">
        <v>52.1</v>
      </c>
      <c r="DK7" s="39">
        <v>47.43</v>
      </c>
      <c r="DL7" s="39">
        <v>48.1</v>
      </c>
      <c r="DM7" s="39">
        <v>45.25</v>
      </c>
      <c r="DN7" s="39">
        <v>46.27</v>
      </c>
      <c r="DO7" s="39">
        <v>46.88</v>
      </c>
      <c r="DP7" s="39">
        <v>46.94</v>
      </c>
      <c r="DQ7" s="39">
        <v>47.62</v>
      </c>
      <c r="DR7" s="39">
        <v>48.85</v>
      </c>
      <c r="DS7" s="39">
        <v>27.35</v>
      </c>
      <c r="DT7" s="39">
        <v>29.49</v>
      </c>
      <c r="DU7" s="39">
        <v>33.1</v>
      </c>
      <c r="DV7" s="39">
        <v>36.39</v>
      </c>
      <c r="DW7" s="39">
        <v>36.71</v>
      </c>
      <c r="DX7" s="39">
        <v>10.71</v>
      </c>
      <c r="DY7" s="39">
        <v>10.93</v>
      </c>
      <c r="DZ7" s="39">
        <v>13.39</v>
      </c>
      <c r="EA7" s="39">
        <v>14.48</v>
      </c>
      <c r="EB7" s="39">
        <v>16.27</v>
      </c>
      <c r="EC7" s="39">
        <v>17.8</v>
      </c>
      <c r="ED7" s="39">
        <v>0.86</v>
      </c>
      <c r="EE7" s="39">
        <v>0.69</v>
      </c>
      <c r="EF7" s="39">
        <v>0.81</v>
      </c>
      <c r="EG7" s="39">
        <v>0.6</v>
      </c>
      <c r="EH7" s="39">
        <v>0.94</v>
      </c>
      <c r="EI7" s="39">
        <v>0.72</v>
      </c>
      <c r="EJ7" s="39">
        <v>0.71</v>
      </c>
      <c r="EK7" s="39">
        <v>0.71</v>
      </c>
      <c r="EL7" s="39">
        <v>0.75</v>
      </c>
      <c r="EM7" s="39">
        <v>0.63</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2020-02-13T10:31:14Z</cp:lastPrinted>
  <dcterms:created xsi:type="dcterms:W3CDTF">2019-12-05T04:18:25Z</dcterms:created>
  <dcterms:modified xsi:type="dcterms:W3CDTF">2025-03-24T00:33:07Z</dcterms:modified>
  <cp:category/>
</cp:coreProperties>
</file>