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8A14E3CC-6E45-4735-A13F-9BBC28B61742}" xr6:coauthVersionLast="47" xr6:coauthVersionMax="47" xr10:uidLastSave="{00000000-0000-0000-0000-000000000000}"/>
  <workbookProtection workbookAlgorithmName="SHA-512" workbookHashValue="Y9fm5qSpXPE6MwopSrI7SAZwhL175WAs4j2t/+jNJB7//lKlnhTHcQtEl5LDRl8aM1eFCSVrBaX0KaE9/fyefQ==" workbookSaltValue="RTPSQ9vHVC0/RcIt14Li2g=="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P10" i="4" s="1"/>
  <c r="O6" i="5"/>
  <c r="N6" i="5"/>
  <c r="B10" i="4" s="1"/>
  <c r="M6" i="5"/>
  <c r="AD8"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85" i="4"/>
  <c r="BB10" i="4"/>
  <c r="AT10" i="4"/>
  <c r="AL10" i="4"/>
  <c r="W10" i="4"/>
  <c r="I10" i="4"/>
  <c r="AT8" i="4"/>
  <c r="AL8" i="4"/>
  <c r="P8" i="4"/>
  <c r="I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<sst xmlns="http://schemas.openxmlformats.org/spreadsheetml/2006/main" count="220" uniqueCount="108">
  <si>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</si>
  <si>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</si>
  <si>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</si>
  <si>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</si>
  <si>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</si>
  <si>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</si>
  <si>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</si>
  <si>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</si>
  <si>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</si>
  <si>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</si>
  <si>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</si>
  <si>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</si>
  <si>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</si>
  <si>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</si>
  <si>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</si>
  <si>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</si>
  <si>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</si>
  <si>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</si>
  <si>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</si>
  <si>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</si>
  <si>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</si>
  <si>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</si>
  <si>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</si>
  <si>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</si>
  <si>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</si>
  <si>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</si>
  <si>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</si>
  <si>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</si>
  <si>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</si>
  <si>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</si>
  <si>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</si>
  <si>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</si>
  <si>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</si>
  <si>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</si>
  <si>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</si>
  <si>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</si>
  <si>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</si>
  <si>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</si>
  <si>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</si>
  <si>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</si>
  <si>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</si>
  <si>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</si>
  <si>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</si>
  <si>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</si>
  <si>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</si>
  <si>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</si>
  <si>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</si>
  <si>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</si>
  <si>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</si>
  <si>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</si>
  <si>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</si>
  <si>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</si>
  <si>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</si>
  <si>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</si>
  <si>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</si>
  <si>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</si>
  <si>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</si>
  <si>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</si>
  <si>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</si>
  <si>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</si>
  <si>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</si>
  <si>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</si>
  <si>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</si>
  <si>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</si>
  <si>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</si>
  <si>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</si>
  <si>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</si>
  <si>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</si>
  <si>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</si>
  <si>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</si>
  <si>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</si>
  <si>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</si>
  <si>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</si>
  <si>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</si>
  <si>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</si>
  <si>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</si>
  <si>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</si>
  <si>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</si>
  <si>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</si>
  <si>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</si>
  <si>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</si>
  <si>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</si>
  <si>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</si>
  <si>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</si>
  <si>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</si>
  <si>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</si>
  <si>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</si>
  <si>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</si>
  <si>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</si>
  <si>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</si>
  <si>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</si>
  <si>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</si>
  <si>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</si>
  <si>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</si>
  <si>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</si>
  <si>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</si>
  <si>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</si>
  <si>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</si>
  <si>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</si>
  <si>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</si>
  <si>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</si>
  <si>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</si>
  <si>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</si>
  <si>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</si>
  <si>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</si>
  <si>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平成30年度の西尾市においては、①有形固定資産減価償却率は類似団体と比べて低く、保有資産の老朽化の度合いが低い状況である。
　②管路経年化率は類似団体と比べて高く、法定耐用年数40年を経過した管路が多く、老朽化が進んでいる。
　③管路更新率は類似団体と比べて低く、管路更新延長を増やす必要がある。
　これらのことを参考にし、西尾市として漏水防止と安定給水を図るため、管路更新率を目標値1.25％とし、更新投資を増やして老朽管の更新工事を促進する必要がある。</t>
    <rPh sb="130" eb="131">
      <t>ヒク</t>
    </rPh>
    <phoneticPr fontId="4"/>
  </si>
  <si>
    <t>　西尾市水道事業は、現在は良好な経営成績であるが、主たる収入である給水収益は、企業や一般家庭の節水意識の浸透と節水型機器の普及等により、近年は減少傾向にある。
　また、支出においても、管路の耐震化、西尾市唯一の自己水源である志貴野水源送水場浄水池の耐震工事等、今後も多大な投資を予定している。
　今後は、平成29年度策定した経営戦略・水道ビジョン(令和4年度見直し予定）に沿って、設備や管路の長寿命化を図るとともに、必要に応じて料金の適正化を含めた財源の確保により財政のバランスを図り、健全経営の維持に努めていく必要がある。</t>
    <rPh sb="10" eb="12">
      <t>ゲンザイ</t>
    </rPh>
    <rPh sb="13" eb="15">
      <t>リョウコウ</t>
    </rPh>
    <rPh sb="16" eb="18">
      <t>ケイエイ</t>
    </rPh>
    <rPh sb="18" eb="20">
      <t>セイセキ</t>
    </rPh>
    <rPh sb="25" eb="26">
      <t>シュ</t>
    </rPh>
    <rPh sb="28" eb="30">
      <t>シュウニュウ</t>
    </rPh>
    <rPh sb="33" eb="35">
      <t>キュウスイ</t>
    </rPh>
    <rPh sb="35" eb="37">
      <t>シュウエキ</t>
    </rPh>
    <rPh sb="39" eb="41">
      <t>キギョウ</t>
    </rPh>
    <rPh sb="42" eb="46">
      <t>イッパンカテイ</t>
    </rPh>
    <rPh sb="47" eb="49">
      <t>セッスイ</t>
    </rPh>
    <rPh sb="49" eb="51">
      <t>イシキ</t>
    </rPh>
    <rPh sb="52" eb="54">
      <t>シントウ</t>
    </rPh>
    <rPh sb="55" eb="57">
      <t>セッスイ</t>
    </rPh>
    <rPh sb="57" eb="58">
      <t>ガタ</t>
    </rPh>
    <rPh sb="58" eb="60">
      <t>キキ</t>
    </rPh>
    <rPh sb="61" eb="63">
      <t>フキュウ</t>
    </rPh>
    <rPh sb="63" eb="64">
      <t>ナド</t>
    </rPh>
    <rPh sb="68" eb="70">
      <t>キンネン</t>
    </rPh>
    <rPh sb="71" eb="73">
      <t>ゲンショウ</t>
    </rPh>
    <rPh sb="73" eb="75">
      <t>ケイコウ</t>
    </rPh>
    <rPh sb="84" eb="86">
      <t>シシュツ</t>
    </rPh>
    <rPh sb="92" eb="94">
      <t>カンロ</t>
    </rPh>
    <rPh sb="95" eb="98">
      <t>タイシンカ</t>
    </rPh>
    <rPh sb="99" eb="102">
      <t>ニシオシ</t>
    </rPh>
    <rPh sb="102" eb="104">
      <t>ユイイツ</t>
    </rPh>
    <rPh sb="105" eb="107">
      <t>ジコ</t>
    </rPh>
    <rPh sb="107" eb="109">
      <t>スイゲン</t>
    </rPh>
    <rPh sb="112" eb="115">
      <t>シキノ</t>
    </rPh>
    <rPh sb="115" eb="117">
      <t>スイゲン</t>
    </rPh>
    <rPh sb="117" eb="119">
      <t>ソウスイ</t>
    </rPh>
    <rPh sb="119" eb="120">
      <t>ジョウ</t>
    </rPh>
    <rPh sb="120" eb="122">
      <t>ジョウスイ</t>
    </rPh>
    <rPh sb="122" eb="123">
      <t>イケ</t>
    </rPh>
    <rPh sb="124" eb="126">
      <t>タイシン</t>
    </rPh>
    <rPh sb="126" eb="128">
      <t>コウジ</t>
    </rPh>
    <rPh sb="128" eb="129">
      <t>ナド</t>
    </rPh>
    <rPh sb="130" eb="132">
      <t>コンゴ</t>
    </rPh>
    <rPh sb="133" eb="135">
      <t>タダイ</t>
    </rPh>
    <rPh sb="136" eb="138">
      <t>トウシ</t>
    </rPh>
    <rPh sb="139" eb="141">
      <t>ヨテイ</t>
    </rPh>
    <rPh sb="148" eb="150">
      <t>コンゴ</t>
    </rPh>
    <rPh sb="152" eb="154">
      <t>ヘイセイ</t>
    </rPh>
    <rPh sb="156" eb="158">
      <t>ネンド</t>
    </rPh>
    <rPh sb="158" eb="160">
      <t>サクテイ</t>
    </rPh>
    <rPh sb="162" eb="164">
      <t>ケイエイ</t>
    </rPh>
    <rPh sb="164" eb="166">
      <t>センリャク</t>
    </rPh>
    <rPh sb="167" eb="169">
      <t>スイドウ</t>
    </rPh>
    <rPh sb="174" eb="176">
      <t>レイワ</t>
    </rPh>
    <rPh sb="177" eb="179">
      <t>ネンド</t>
    </rPh>
    <rPh sb="179" eb="181">
      <t>ミナオ</t>
    </rPh>
    <rPh sb="182" eb="184">
      <t>ヨテイ</t>
    </rPh>
    <rPh sb="186" eb="187">
      <t>ソ</t>
    </rPh>
    <rPh sb="190" eb="192">
      <t>セツビ</t>
    </rPh>
    <rPh sb="193" eb="195">
      <t>カンロ</t>
    </rPh>
    <rPh sb="196" eb="200">
      <t>チョウジュミョウカ</t>
    </rPh>
    <rPh sb="201" eb="202">
      <t>ハカ</t>
    </rPh>
    <rPh sb="208" eb="210">
      <t>ヒツヨウ</t>
    </rPh>
    <rPh sb="211" eb="212">
      <t>オウ</t>
    </rPh>
    <rPh sb="214" eb="217">
      <t>リョウキンオ</t>
    </rPh>
    <rPh sb="217" eb="220">
      <t>テキセイカ</t>
    </rPh>
    <rPh sb="221" eb="222">
      <t>フク</t>
    </rPh>
    <rPh sb="224" eb="226">
      <t>ザイゲン</t>
    </rPh>
    <rPh sb="227" eb="229">
      <t>カクホ</t>
    </rPh>
    <rPh sb="232" eb="234">
      <t>ザイセイ</t>
    </rPh>
    <rPh sb="240" eb="241">
      <t>ハカ</t>
    </rPh>
    <phoneticPr fontId="4"/>
  </si>
  <si>
    <t xml:space="preserve">　水道料金等収納業務を包括委託した事により経常費用が減少し、①経営収支比率は前年度より改善したが、水需要の減少に伴う給水収益の減少により悪化していくと考えられる。今後はより一層経営の効率化に努める必要がある。
　欠損金は発生していないため、②累積欠損金比率は0％である。　
　③流動比率は類似団体と比べて高く、負債（支払わなければならないお金）に対して、7.4倍の資産（支払いに充てることができるお金）を保有している事が言える。　
　④企業債残高対給水収益比率は類似団体と比べて低く、資金調達の際に企業債の依存度が低く、自己資金調達の度合いが高い状況である。　
　水道施設等に要する費用の減少により、⑤料金回収率は前年度より改善し、類似団体と比べて高いが、平成29年5月から自己水源の一部を廃止して県営水道に切り替えた事により、受水費用が増加したことから、料金の適正化の検討が必要である。
　⑥給水原価は類似団体と比べて低く、給水に係る費用が少なく抑えられており、この数年安定している。　
　⑦施設利用率は配水能力を見直ししたことにより増加し、施設を有効に利用していると言える。
　⑧有収率が前年度比0.67ポイント増加した要因は、漏水調査により、速やかに修繕が行われたことで、不明水が減少し、年間総配水量が抑えられたことによる。        
平成28年度の西尾市においては、①経常収支比率は類似団体と比べて高いが、水需要の減少に伴う給水収益の減少や水道施設等に要する費用の増加などが見込まれることから、今後より一層の経営の効率化を進めていかなければならない。　
　欠損金は発生していないため、②累積欠損金比率は0％である。　
　③流動比率は類似団体と比べて高く、負債（支払わなければならないお金）に対して、5.8倍の資産（支払いに充てることができるお金）を保有している事が言える。　
　④企業債残高対給水収益比率は類似団体と比べて低く、資金調達の際に企業債の依存度が低く、自己資金調達の度合いが高い状況である。　
　⑤料金回収率は類似団体と比べて高いが、平成29年5月から自己水源の一部を廃止し県営水道に水源を切り替える計画により、受水費用の増加が見込まれることから料金の適正化の検討が必要である。
　⑥給水原価は類似団体と比べて低く、給水に係る費用が少なく抑えられており、この数年安定している。　
　⑦施設利用率は類似団体よりも高い数値を示しており、施設を有効に利用していると言える。
　⑧有収率が前年度比1.41ポイント増加した要因は、漏水調査を行い、速やかに修繕することで有収率が増加し、年間総配水量が抑えられたものと言える。        
</t>
    <rPh sb="1" eb="3">
      <t>スイドウ</t>
    </rPh>
    <rPh sb="3" eb="5">
      <t>リョウキン</t>
    </rPh>
    <rPh sb="5" eb="6">
      <t>ナド</t>
    </rPh>
    <rPh sb="6" eb="8">
      <t>シュウノウ</t>
    </rPh>
    <rPh sb="8" eb="10">
      <t>ギョウム</t>
    </rPh>
    <rPh sb="11" eb="13">
      <t>ホウカツ</t>
    </rPh>
    <rPh sb="13" eb="15">
      <t>イタク</t>
    </rPh>
    <rPh sb="17" eb="18">
      <t>コト</t>
    </rPh>
    <rPh sb="21" eb="23">
      <t>ケイジョウ</t>
    </rPh>
    <rPh sb="23" eb="25">
      <t>ヒヨウ</t>
    </rPh>
    <rPh sb="26" eb="28">
      <t>ゲンショウ</t>
    </rPh>
    <rPh sb="38" eb="39">
      <t>マエ</t>
    </rPh>
    <rPh sb="39" eb="41">
      <t>ネンド</t>
    </rPh>
    <rPh sb="43" eb="45">
      <t>カイゼン</t>
    </rPh>
    <rPh sb="49" eb="50">
      <t>ミズ</t>
    </rPh>
    <rPh sb="50" eb="52">
      <t>ジュヨウ</t>
    </rPh>
    <rPh sb="53" eb="55">
      <t>ゲンショウ</t>
    </rPh>
    <rPh sb="56" eb="57">
      <t>トモナ</t>
    </rPh>
    <rPh sb="58" eb="60">
      <t>キュウスイ</t>
    </rPh>
    <rPh sb="60" eb="62">
      <t>シュウエキ</t>
    </rPh>
    <rPh sb="63" eb="65">
      <t>ゲンショウ</t>
    </rPh>
    <rPh sb="68" eb="70">
      <t>アッカ</t>
    </rPh>
    <rPh sb="75" eb="76">
      <t>カンガ</t>
    </rPh>
    <rPh sb="95" eb="96">
      <t>ツト</t>
    </rPh>
    <rPh sb="98" eb="100">
      <t>ヒツヨウ</t>
    </rPh>
    <rPh sb="282" eb="284">
      <t>スイドウ</t>
    </rPh>
    <rPh sb="284" eb="286">
      <t>シセツ</t>
    </rPh>
    <rPh sb="286" eb="287">
      <t>ナド</t>
    </rPh>
    <rPh sb="288" eb="289">
      <t>ヨウ</t>
    </rPh>
    <rPh sb="291" eb="293">
      <t>ヒヨウ</t>
    </rPh>
    <rPh sb="294" eb="296">
      <t>ゲンショウ</t>
    </rPh>
    <rPh sb="307" eb="310">
      <t>ゼンネンド</t>
    </rPh>
    <rPh sb="312" eb="314">
      <t>カイゼン</t>
    </rPh>
    <rPh sb="359" eb="360">
      <t>コト</t>
    </rPh>
    <rPh sb="369" eb="371">
      <t>ゾウカ</t>
    </rPh>
    <rPh sb="453" eb="455">
      <t>ハイスイ</t>
    </rPh>
    <rPh sb="455" eb="457">
      <t>ノウリョク</t>
    </rPh>
    <rPh sb="458" eb="460">
      <t>ミナオ</t>
    </rPh>
    <rPh sb="468" eb="470">
      <t>ゾウカ</t>
    </rPh>
    <rPh sb="472" eb="474">
      <t>シセツ</t>
    </rPh>
    <rPh sb="475" eb="477">
      <t>ユウコウ</t>
    </rPh>
    <rPh sb="478" eb="480">
      <t>リヨウ</t>
    </rPh>
    <rPh sb="485" eb="486">
      <t>イ</t>
    </rPh>
    <rPh sb="528" eb="530">
      <t>シュウゼン</t>
    </rPh>
    <rPh sb="531" eb="532">
      <t>オコナ</t>
    </rPh>
    <rPh sb="539" eb="541">
      <t>フメイ</t>
    </rPh>
    <rPh sb="541" eb="542">
      <t>スイ</t>
    </rPh>
    <rPh sb="543" eb="545">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</si>
</sst>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0.96</c:v>
                </c:pt>
                <c:pt idx="1">
                  <c:v>0.75</c:v>
                </c:pt>
                <c:pt idx="2">
                  <c:v>0.77</c:v>
                </c:pt>
                <c:pt idx="3">
                  <c:v>0.81</c:v>
                </c:pt>
                <c:pt idx="4">
                  <c:v>0.63</c:v>
                </c:pt>
              </c:numCache>
            </c:numRef>
          </c:val>
          <c:extLst>
            <c:ext xmlns:c16="http://schemas.microsoft.com/office/drawing/2014/chart" uri="{C3380CC4-5D6E-409C-BE32-E72D297353CC}">
              <c16:uniqueId val="{00000000-9851-4AF2-A499-6B6B3D04DF0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9851-4AF2-A499-6B6B3D04DF0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73.92</c:v>
                </c:pt>
                <c:pt idx="1">
                  <c:v>73.67</c:v>
                </c:pt>
                <c:pt idx="2">
                  <c:v>73.05</c:v>
                </c:pt>
                <c:pt idx="3">
                  <c:v>84.07</c:v>
                </c:pt>
                <c:pt idx="4">
                  <c:v>83.44</c:v>
                </c:pt>
              </c:numCache>
            </c:numRef>
          </c:val>
          <c:extLst>
            <c:ext xmlns:c16="http://schemas.microsoft.com/office/drawing/2014/chart" uri="{C3380CC4-5D6E-409C-BE32-E72D297353CC}">
              <c16:uniqueId val="{00000000-AC1D-4BCD-827F-606F595892D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AC1D-4BCD-827F-606F595892D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c:v>
                </c:pt>
                <c:pt idx="1">
                  <c:v>92.41</c:v>
                </c:pt>
                <c:pt idx="2">
                  <c:v>93.82</c:v>
                </c:pt>
                <c:pt idx="3">
                  <c:v>94.5</c:v>
                </c:pt>
                <c:pt idx="4">
                  <c:v>95.17</c:v>
                </c:pt>
              </c:numCache>
            </c:numRef>
          </c:val>
          <c:extLst>
            <c:ext xmlns:c16="http://schemas.microsoft.com/office/drawing/2014/chart" uri="{C3380CC4-5D6E-409C-BE32-E72D297353CC}">
              <c16:uniqueId val="{00000000-753F-440D-9D02-E70CCF26AB6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753F-440D-9D02-E70CCF26AB6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122.25</c:v>
                </c:pt>
                <c:pt idx="1">
                  <c:v>120.5</c:v>
                </c:pt>
                <c:pt idx="2">
                  <c:v>119.71</c:v>
                </c:pt>
                <c:pt idx="3">
                  <c:v>117.53</c:v>
                </c:pt>
                <c:pt idx="4">
                  <c:v>119.24</c:v>
                </c:pt>
              </c:numCache>
            </c:numRef>
          </c:val>
          <c:extLst>
            <c:ext xmlns:c16="http://schemas.microsoft.com/office/drawing/2014/chart" uri="{C3380CC4-5D6E-409C-BE32-E72D297353CC}">
              <c16:uniqueId val="{00000000-44E2-4DB9-A2C1-270EB09F40D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44E2-4DB9-A2C1-270EB09F40D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42.39</c:v>
                </c:pt>
                <c:pt idx="1">
                  <c:v>43.35</c:v>
                </c:pt>
                <c:pt idx="2">
                  <c:v>43.94</c:v>
                </c:pt>
                <c:pt idx="3">
                  <c:v>44.46</c:v>
                </c:pt>
                <c:pt idx="4">
                  <c:v>45.1</c:v>
                </c:pt>
              </c:numCache>
            </c:numRef>
          </c:val>
          <c:extLst>
            <c:ext xmlns:c16="http://schemas.microsoft.com/office/drawing/2014/chart" uri="{C3380CC4-5D6E-409C-BE32-E72D297353CC}">
              <c16:uniqueId val="{00000000-806F-4786-80BA-0EC05EA3C45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806F-4786-80BA-0EC05EA3C45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19.649999999999999</c:v>
                </c:pt>
                <c:pt idx="1">
                  <c:v>20.94</c:v>
                </c:pt>
                <c:pt idx="2">
                  <c:v>22.04</c:v>
                </c:pt>
                <c:pt idx="3">
                  <c:v>22.5</c:v>
                </c:pt>
                <c:pt idx="4">
                  <c:v>23.1</c:v>
                </c:pt>
              </c:numCache>
            </c:numRef>
          </c:val>
          <c:extLst>
            <c:ext xmlns:c16="http://schemas.microsoft.com/office/drawing/2014/chart" uri="{C3380CC4-5D6E-409C-BE32-E72D297353CC}">
              <c16:uniqueId val="{00000000-069D-478E-A536-EDE845DDAE2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069D-478E-A536-EDE845DDAE2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D9-4184-A3BE-E7D7C272F22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72D9-4184-A3BE-E7D7C272F22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543.66999999999996</c:v>
                </c:pt>
                <c:pt idx="1">
                  <c:v>592.54</c:v>
                </c:pt>
                <c:pt idx="2">
                  <c:v>582.98</c:v>
                </c:pt>
                <c:pt idx="3">
                  <c:v>623.91</c:v>
                </c:pt>
                <c:pt idx="4">
                  <c:v>744.91</c:v>
                </c:pt>
              </c:numCache>
            </c:numRef>
          </c:val>
          <c:extLst>
            <c:ext xmlns:c16="http://schemas.microsoft.com/office/drawing/2014/chart" uri="{C3380CC4-5D6E-409C-BE32-E72D297353CC}">
              <c16:uniqueId val="{00000000-943C-4CB5-89D8-3C9DC01B1A1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943C-4CB5-89D8-3C9DC01B1A1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36.4</c:v>
                </c:pt>
                <c:pt idx="1">
                  <c:v>31.73</c:v>
                </c:pt>
                <c:pt idx="2">
                  <c:v>28.03</c:v>
                </c:pt>
                <c:pt idx="3">
                  <c:v>25.09</c:v>
                </c:pt>
                <c:pt idx="4">
                  <c:v>21.71</c:v>
                </c:pt>
              </c:numCache>
            </c:numRef>
          </c:val>
          <c:extLst>
            <c:ext xmlns:c16="http://schemas.microsoft.com/office/drawing/2014/chart" uri="{C3380CC4-5D6E-409C-BE32-E72D297353CC}">
              <c16:uniqueId val="{00000000-9797-46F8-8C9B-9CCFA5C4A50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9797-46F8-8C9B-9CCFA5C4A50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118.5</c:v>
                </c:pt>
                <c:pt idx="1">
                  <c:v>117.57</c:v>
                </c:pt>
                <c:pt idx="2">
                  <c:v>115.98</c:v>
                </c:pt>
                <c:pt idx="3">
                  <c:v>115.04</c:v>
                </c:pt>
                <c:pt idx="4">
                  <c:v>117.11</c:v>
                </c:pt>
              </c:numCache>
            </c:numRef>
          </c:val>
          <c:extLst>
            <c:ext xmlns:c16="http://schemas.microsoft.com/office/drawing/2014/chart" uri="{C3380CC4-5D6E-409C-BE32-E72D297353CC}">
              <c16:uniqueId val="{00000000-1CC9-4BC6-AF0A-1E631AC49FC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1CC9-4BC6-AF0A-1E631AC49FC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134.72</c:v>
                </c:pt>
                <c:pt idx="1">
                  <c:v>135.63999999999999</c:v>
                </c:pt>
                <c:pt idx="2">
                  <c:v>137.34</c:v>
                </c:pt>
                <c:pt idx="3">
                  <c:v>138.18</c:v>
                </c:pt>
                <c:pt idx="4">
                  <c:v>135.65</c:v>
                </c:pt>
              </c:numCache>
            </c:numRef>
          </c:val>
          <c:extLst>
            <c:ext xmlns:c16="http://schemas.microsoft.com/office/drawing/2014/chart" uri="{C3380CC4-5D6E-409C-BE32-E72D297353CC}">
              <c16:uniqueId val="{00000000-FFF1-4F0B-B5B6-9E4C5503C11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FFF1-4F0B-B5B6-9E4C5503C11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45" t="str">
        <f>データ!H6</f>
        <v>愛知県　西尾市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非設置</v>
      </c>
      <c r="AE8" s="59"/>
      <c r="AF8" s="59"/>
      <c r="AG8" s="59"/>
      <c r="AH8" s="59"/>
      <c r="AI8" s="59"/>
      <c r="AJ8" s="59"/>
      <c r="AK8" s="4"/>
      <c r="AL8" s="60">
        <f>データ!$R$6</f>
        <v>172278</v>
      </c>
      <c r="AM8" s="60"/>
      <c r="AN8" s="60"/>
      <c r="AO8" s="60"/>
      <c r="AP8" s="60"/>
      <c r="AQ8" s="60"/>
      <c r="AR8" s="60"/>
      <c r="AS8" s="60"/>
      <c r="AT8" s="51">
        <f>データ!$S$6</f>
        <v>161.22</v>
      </c>
      <c r="AU8" s="52"/>
      <c r="AV8" s="52"/>
      <c r="AW8" s="52"/>
      <c r="AX8" s="52"/>
      <c r="AY8" s="52"/>
      <c r="AZ8" s="52"/>
      <c r="BA8" s="52"/>
      <c r="BB8" s="53">
        <f>データ!$T$6</f>
        <v>1068.5899999999999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5">
      <c r="A10" s="2"/>
      <c r="B10" s="51" t="str">
        <f>データ!$N$6</f>
        <v>-</v>
      </c>
      <c r="C10" s="52"/>
      <c r="D10" s="52"/>
      <c r="E10" s="52"/>
      <c r="F10" s="52"/>
      <c r="G10" s="52"/>
      <c r="H10" s="52"/>
      <c r="I10" s="51">
        <f>データ!$O$6</f>
        <v>93.09</v>
      </c>
      <c r="J10" s="52"/>
      <c r="K10" s="52"/>
      <c r="L10" s="52"/>
      <c r="M10" s="52"/>
      <c r="N10" s="52"/>
      <c r="O10" s="63"/>
      <c r="P10" s="53">
        <f>データ!$P$6</f>
        <v>99.71</v>
      </c>
      <c r="Q10" s="53"/>
      <c r="R10" s="53"/>
      <c r="S10" s="53"/>
      <c r="T10" s="53"/>
      <c r="U10" s="53"/>
      <c r="V10" s="53"/>
      <c r="W10" s="60">
        <f>データ!$Q$6</f>
        <v>2300</v>
      </c>
      <c r="X10" s="60"/>
      <c r="Y10" s="60"/>
      <c r="Z10" s="60"/>
      <c r="AA10" s="60"/>
      <c r="AB10" s="60"/>
      <c r="AC10" s="60"/>
      <c r="AD10" s="2"/>
      <c r="AE10" s="2"/>
      <c r="AF10" s="2"/>
      <c r="AG10" s="2"/>
      <c r="AH10" s="4"/>
      <c r="AI10" s="4"/>
      <c r="AJ10" s="4"/>
      <c r="AK10" s="4"/>
      <c r="AL10" s="60">
        <f>データ!$U$6</f>
        <v>171932</v>
      </c>
      <c r="AM10" s="60"/>
      <c r="AN10" s="60"/>
      <c r="AO10" s="60"/>
      <c r="AP10" s="60"/>
      <c r="AQ10" s="60"/>
      <c r="AR10" s="60"/>
      <c r="AS10" s="60"/>
      <c r="AT10" s="51">
        <f>データ!$V$6</f>
        <v>134.88</v>
      </c>
      <c r="AU10" s="52"/>
      <c r="AV10" s="52"/>
      <c r="AW10" s="52"/>
      <c r="AX10" s="52"/>
      <c r="AY10" s="52"/>
      <c r="AZ10" s="52"/>
      <c r="BA10" s="52"/>
      <c r="BB10" s="53">
        <f>データ!$W$6</f>
        <v>1274.7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2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2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107</v>
      </c>
      <c r="BM16" s="87"/>
      <c r="BN16" s="87"/>
      <c r="BO16" s="87"/>
      <c r="BP16" s="87"/>
      <c r="BQ16" s="87"/>
      <c r="BR16" s="87"/>
      <c r="BS16" s="87"/>
      <c r="BT16" s="87"/>
      <c r="BU16" s="87"/>
      <c r="BV16" s="87"/>
      <c r="BW16" s="87"/>
      <c r="BX16" s="87"/>
      <c r="BY16" s="87"/>
      <c r="BZ16" s="88"/>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2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2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1GLM9s1jYJupfqbpheNV39b5RKmYXfV7jnp7IYlwEFoMftolmuMG3wFWxF+qjc3lZ8xPqIFFNXQr4uakNhjeoA==" saltValue="HESnMQvRV4K5ggdTl9I6R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2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2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5">
      <c r="A6" s="29" t="s">
        <v>92</v>
      </c>
      <c r="B6" s="34">
        <f>B7</f>
        <v>2018</v>
      </c>
      <c r="C6" s="34">
        <f t="shared" ref="C6:W6" si="3">C7</f>
        <v>232131</v>
      </c>
      <c r="D6" s="34">
        <f t="shared" si="3"/>
        <v>46</v>
      </c>
      <c r="E6" s="34">
        <f t="shared" si="3"/>
        <v>1</v>
      </c>
      <c r="F6" s="34">
        <f t="shared" si="3"/>
        <v>0</v>
      </c>
      <c r="G6" s="34">
        <f t="shared" si="3"/>
        <v>1</v>
      </c>
      <c r="H6" s="34" t="str">
        <f t="shared" si="3"/>
        <v>愛知県　西尾市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93.09</v>
      </c>
      <c r="P6" s="35">
        <f t="shared" si="3"/>
        <v>99.71</v>
      </c>
      <c r="Q6" s="35">
        <f t="shared" si="3"/>
        <v>2300</v>
      </c>
      <c r="R6" s="35">
        <f t="shared" si="3"/>
        <v>172278</v>
      </c>
      <c r="S6" s="35">
        <f t="shared" si="3"/>
        <v>161.22</v>
      </c>
      <c r="T6" s="35">
        <f t="shared" si="3"/>
        <v>1068.5899999999999</v>
      </c>
      <c r="U6" s="35">
        <f t="shared" si="3"/>
        <v>171932</v>
      </c>
      <c r="V6" s="35">
        <f t="shared" si="3"/>
        <v>134.88</v>
      </c>
      <c r="W6" s="35">
        <f t="shared" si="3"/>
        <v>1274.7</v>
      </c>
      <c r="X6" s="36">
        <f>IF(X7="",NA(),X7)</f>
        <v>122.25</v>
      </c>
      <c r="Y6" s="36">
        <f t="shared" ref="Y6:AG6" si="4">IF(Y7="",NA(),Y7)</f>
        <v>120.5</v>
      </c>
      <c r="Z6" s="36">
        <f t="shared" si="4"/>
        <v>119.71</v>
      </c>
      <c r="AA6" s="36">
        <f t="shared" si="4"/>
        <v>117.53</v>
      </c>
      <c r="AB6" s="36">
        <f t="shared" si="4"/>
        <v>119.24</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543.66999999999996</v>
      </c>
      <c r="AU6" s="36">
        <f t="shared" ref="AU6:BC6" si="6">IF(AU7="",NA(),AU7)</f>
        <v>592.54</v>
      </c>
      <c r="AV6" s="36">
        <f t="shared" si="6"/>
        <v>582.98</v>
      </c>
      <c r="AW6" s="36">
        <f t="shared" si="6"/>
        <v>623.91</v>
      </c>
      <c r="AX6" s="36">
        <f t="shared" si="6"/>
        <v>744.91</v>
      </c>
      <c r="AY6" s="36">
        <f t="shared" si="6"/>
        <v>289.8</v>
      </c>
      <c r="AZ6" s="36">
        <f t="shared" si="6"/>
        <v>299.44</v>
      </c>
      <c r="BA6" s="36">
        <f t="shared" si="6"/>
        <v>311.99</v>
      </c>
      <c r="BB6" s="36">
        <f t="shared" si="6"/>
        <v>307.83</v>
      </c>
      <c r="BC6" s="36">
        <f t="shared" si="6"/>
        <v>318.89</v>
      </c>
      <c r="BD6" s="35" t="str">
        <f>IF(BD7="","",IF(BD7="-","【-】","【"&amp;SUBSTITUTE(TEXT(BD7,"#,##0.00"),"-","△")&amp;"】"))</f>
        <v>【261.93】</v>
      </c>
      <c r="BE6" s="36">
        <f>IF(BE7="",NA(),BE7)</f>
        <v>36.4</v>
      </c>
      <c r="BF6" s="36">
        <f t="shared" ref="BF6:BN6" si="7">IF(BF7="",NA(),BF7)</f>
        <v>31.73</v>
      </c>
      <c r="BG6" s="36">
        <f t="shared" si="7"/>
        <v>28.03</v>
      </c>
      <c r="BH6" s="36">
        <f t="shared" si="7"/>
        <v>25.09</v>
      </c>
      <c r="BI6" s="36">
        <f t="shared" si="7"/>
        <v>21.71</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118.5</v>
      </c>
      <c r="BQ6" s="36">
        <f t="shared" ref="BQ6:BY6" si="8">IF(BQ7="",NA(),BQ7)</f>
        <v>117.57</v>
      </c>
      <c r="BR6" s="36">
        <f t="shared" si="8"/>
        <v>115.98</v>
      </c>
      <c r="BS6" s="36">
        <f t="shared" si="8"/>
        <v>115.04</v>
      </c>
      <c r="BT6" s="36">
        <f t="shared" si="8"/>
        <v>117.11</v>
      </c>
      <c r="BU6" s="36">
        <f t="shared" si="8"/>
        <v>107.05</v>
      </c>
      <c r="BV6" s="36">
        <f t="shared" si="8"/>
        <v>106.4</v>
      </c>
      <c r="BW6" s="36">
        <f t="shared" si="8"/>
        <v>107.61</v>
      </c>
      <c r="BX6" s="36">
        <f t="shared" si="8"/>
        <v>106.02</v>
      </c>
      <c r="BY6" s="36">
        <f t="shared" si="8"/>
        <v>104.84</v>
      </c>
      <c r="BZ6" s="35" t="str">
        <f>IF(BZ7="","",IF(BZ7="-","【-】","【"&amp;SUBSTITUTE(TEXT(BZ7,"#,##0.00"),"-","△")&amp;"】"))</f>
        <v>【103.91】</v>
      </c>
      <c r="CA6" s="36">
        <f>IF(CA7="",NA(),CA7)</f>
        <v>134.72</v>
      </c>
      <c r="CB6" s="36">
        <f t="shared" ref="CB6:CJ6" si="9">IF(CB7="",NA(),CB7)</f>
        <v>135.63999999999999</v>
      </c>
      <c r="CC6" s="36">
        <f t="shared" si="9"/>
        <v>137.34</v>
      </c>
      <c r="CD6" s="36">
        <f t="shared" si="9"/>
        <v>138.18</v>
      </c>
      <c r="CE6" s="36">
        <f t="shared" si="9"/>
        <v>135.65</v>
      </c>
      <c r="CF6" s="36">
        <f t="shared" si="9"/>
        <v>155.09</v>
      </c>
      <c r="CG6" s="36">
        <f t="shared" si="9"/>
        <v>156.29</v>
      </c>
      <c r="CH6" s="36">
        <f t="shared" si="9"/>
        <v>155.69</v>
      </c>
      <c r="CI6" s="36">
        <f t="shared" si="9"/>
        <v>158.6</v>
      </c>
      <c r="CJ6" s="36">
        <f t="shared" si="9"/>
        <v>161.82</v>
      </c>
      <c r="CK6" s="35" t="str">
        <f>IF(CK7="","",IF(CK7="-","【-】","【"&amp;SUBSTITUTE(TEXT(CK7,"#,##0.00"),"-","△")&amp;"】"))</f>
        <v>【167.11】</v>
      </c>
      <c r="CL6" s="36">
        <f>IF(CL7="",NA(),CL7)</f>
        <v>73.92</v>
      </c>
      <c r="CM6" s="36">
        <f t="shared" ref="CM6:CU6" si="10">IF(CM7="",NA(),CM7)</f>
        <v>73.67</v>
      </c>
      <c r="CN6" s="36">
        <f t="shared" si="10"/>
        <v>73.05</v>
      </c>
      <c r="CO6" s="36">
        <f t="shared" si="10"/>
        <v>84.07</v>
      </c>
      <c r="CP6" s="36">
        <f t="shared" si="10"/>
        <v>83.44</v>
      </c>
      <c r="CQ6" s="36">
        <f t="shared" si="10"/>
        <v>61.61</v>
      </c>
      <c r="CR6" s="36">
        <f t="shared" si="10"/>
        <v>62.34</v>
      </c>
      <c r="CS6" s="36">
        <f t="shared" si="10"/>
        <v>62.46</v>
      </c>
      <c r="CT6" s="36">
        <f t="shared" si="10"/>
        <v>62.88</v>
      </c>
      <c r="CU6" s="36">
        <f t="shared" si="10"/>
        <v>62.32</v>
      </c>
      <c r="CV6" s="35" t="str">
        <f>IF(CV7="","",IF(CV7="-","【-】","【"&amp;SUBSTITUTE(TEXT(CV7,"#,##0.00"),"-","△")&amp;"】"))</f>
        <v>【60.27】</v>
      </c>
      <c r="CW6" s="36">
        <f>IF(CW7="",NA(),CW7)</f>
        <v>92</v>
      </c>
      <c r="CX6" s="36">
        <f t="shared" ref="CX6:DF6" si="11">IF(CX7="",NA(),CX7)</f>
        <v>92.41</v>
      </c>
      <c r="CY6" s="36">
        <f t="shared" si="11"/>
        <v>93.82</v>
      </c>
      <c r="CZ6" s="36">
        <f t="shared" si="11"/>
        <v>94.5</v>
      </c>
      <c r="DA6" s="36">
        <f t="shared" si="11"/>
        <v>95.17</v>
      </c>
      <c r="DB6" s="36">
        <f t="shared" si="11"/>
        <v>90.23</v>
      </c>
      <c r="DC6" s="36">
        <f t="shared" si="11"/>
        <v>90.15</v>
      </c>
      <c r="DD6" s="36">
        <f t="shared" si="11"/>
        <v>90.62</v>
      </c>
      <c r="DE6" s="36">
        <f t="shared" si="11"/>
        <v>90.13</v>
      </c>
      <c r="DF6" s="36">
        <f t="shared" si="11"/>
        <v>90.19</v>
      </c>
      <c r="DG6" s="35" t="str">
        <f>IF(DG7="","",IF(DG7="-","【-】","【"&amp;SUBSTITUTE(TEXT(DG7,"#,##0.00"),"-","△")&amp;"】"))</f>
        <v>【89.92】</v>
      </c>
      <c r="DH6" s="36">
        <f>IF(DH7="",NA(),DH7)</f>
        <v>42.39</v>
      </c>
      <c r="DI6" s="36">
        <f t="shared" ref="DI6:DQ6" si="12">IF(DI7="",NA(),DI7)</f>
        <v>43.35</v>
      </c>
      <c r="DJ6" s="36">
        <f t="shared" si="12"/>
        <v>43.94</v>
      </c>
      <c r="DK6" s="36">
        <f t="shared" si="12"/>
        <v>44.46</v>
      </c>
      <c r="DL6" s="36">
        <f t="shared" si="12"/>
        <v>45.1</v>
      </c>
      <c r="DM6" s="36">
        <f t="shared" si="12"/>
        <v>46.36</v>
      </c>
      <c r="DN6" s="36">
        <f t="shared" si="12"/>
        <v>47.37</v>
      </c>
      <c r="DO6" s="36">
        <f t="shared" si="12"/>
        <v>48.01</v>
      </c>
      <c r="DP6" s="36">
        <f t="shared" si="12"/>
        <v>48.01</v>
      </c>
      <c r="DQ6" s="36">
        <f t="shared" si="12"/>
        <v>48.86</v>
      </c>
      <c r="DR6" s="35" t="str">
        <f>IF(DR7="","",IF(DR7="-","【-】","【"&amp;SUBSTITUTE(TEXT(DR7,"#,##0.00"),"-","△")&amp;"】"))</f>
        <v>【48.85】</v>
      </c>
      <c r="DS6" s="36">
        <f>IF(DS7="",NA(),DS7)</f>
        <v>19.649999999999999</v>
      </c>
      <c r="DT6" s="36">
        <f t="shared" ref="DT6:EB6" si="13">IF(DT7="",NA(),DT7)</f>
        <v>20.94</v>
      </c>
      <c r="DU6" s="36">
        <f t="shared" si="13"/>
        <v>22.04</v>
      </c>
      <c r="DV6" s="36">
        <f t="shared" si="13"/>
        <v>22.5</v>
      </c>
      <c r="DW6" s="36">
        <f t="shared" si="13"/>
        <v>23.1</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0.96</v>
      </c>
      <c r="EE6" s="36">
        <f t="shared" ref="EE6:EM6" si="14">IF(EE7="",NA(),EE7)</f>
        <v>0.75</v>
      </c>
      <c r="EF6" s="36">
        <f t="shared" si="14"/>
        <v>0.77</v>
      </c>
      <c r="EG6" s="36">
        <f t="shared" si="14"/>
        <v>0.81</v>
      </c>
      <c r="EH6" s="36">
        <f t="shared" si="14"/>
        <v>0.63</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25">
      <c r="A7" s="29"/>
      <c r="B7" s="38">
        <v>2018</v>
      </c>
      <c r="C7" s="38">
        <v>232131</v>
      </c>
      <c r="D7" s="38">
        <v>46</v>
      </c>
      <c r="E7" s="38">
        <v>1</v>
      </c>
      <c r="F7" s="38">
        <v>0</v>
      </c>
      <c r="G7" s="38">
        <v>1</v>
      </c>
      <c r="H7" s="38" t="s">
        <v>93</v>
      </c>
      <c r="I7" s="38" t="s">
        <v>94</v>
      </c>
      <c r="J7" s="38" t="s">
        <v>95</v>
      </c>
      <c r="K7" s="38" t="s">
        <v>96</v>
      </c>
      <c r="L7" s="38" t="s">
        <v>97</v>
      </c>
      <c r="M7" s="38" t="s">
        <v>98</v>
      </c>
      <c r="N7" s="39" t="s">
        <v>99</v>
      </c>
      <c r="O7" s="39">
        <v>93.09</v>
      </c>
      <c r="P7" s="39">
        <v>99.71</v>
      </c>
      <c r="Q7" s="39">
        <v>2300</v>
      </c>
      <c r="R7" s="39">
        <v>172278</v>
      </c>
      <c r="S7" s="39">
        <v>161.22</v>
      </c>
      <c r="T7" s="39">
        <v>1068.5899999999999</v>
      </c>
      <c r="U7" s="39">
        <v>171932</v>
      </c>
      <c r="V7" s="39">
        <v>134.88</v>
      </c>
      <c r="W7" s="39">
        <v>1274.7</v>
      </c>
      <c r="X7" s="39">
        <v>122.25</v>
      </c>
      <c r="Y7" s="39">
        <v>120.5</v>
      </c>
      <c r="Z7" s="39">
        <v>119.71</v>
      </c>
      <c r="AA7" s="39">
        <v>117.53</v>
      </c>
      <c r="AB7" s="39">
        <v>119.24</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543.66999999999996</v>
      </c>
      <c r="AU7" s="39">
        <v>592.54</v>
      </c>
      <c r="AV7" s="39">
        <v>582.98</v>
      </c>
      <c r="AW7" s="39">
        <v>623.91</v>
      </c>
      <c r="AX7" s="39">
        <v>744.91</v>
      </c>
      <c r="AY7" s="39">
        <v>289.8</v>
      </c>
      <c r="AZ7" s="39">
        <v>299.44</v>
      </c>
      <c r="BA7" s="39">
        <v>311.99</v>
      </c>
      <c r="BB7" s="39">
        <v>307.83</v>
      </c>
      <c r="BC7" s="39">
        <v>318.89</v>
      </c>
      <c r="BD7" s="39">
        <v>261.93</v>
      </c>
      <c r="BE7" s="39">
        <v>36.4</v>
      </c>
      <c r="BF7" s="39">
        <v>31.73</v>
      </c>
      <c r="BG7" s="39">
        <v>28.03</v>
      </c>
      <c r="BH7" s="39">
        <v>25.09</v>
      </c>
      <c r="BI7" s="39">
        <v>21.71</v>
      </c>
      <c r="BJ7" s="39">
        <v>301.99</v>
      </c>
      <c r="BK7" s="39">
        <v>298.08999999999997</v>
      </c>
      <c r="BL7" s="39">
        <v>291.77999999999997</v>
      </c>
      <c r="BM7" s="39">
        <v>295.44</v>
      </c>
      <c r="BN7" s="39">
        <v>290.07</v>
      </c>
      <c r="BO7" s="39">
        <v>270.45999999999998</v>
      </c>
      <c r="BP7" s="39">
        <v>118.5</v>
      </c>
      <c r="BQ7" s="39">
        <v>117.57</v>
      </c>
      <c r="BR7" s="39">
        <v>115.98</v>
      </c>
      <c r="BS7" s="39">
        <v>115.04</v>
      </c>
      <c r="BT7" s="39">
        <v>117.11</v>
      </c>
      <c r="BU7" s="39">
        <v>107.05</v>
      </c>
      <c r="BV7" s="39">
        <v>106.4</v>
      </c>
      <c r="BW7" s="39">
        <v>107.61</v>
      </c>
      <c r="BX7" s="39">
        <v>106.02</v>
      </c>
      <c r="BY7" s="39">
        <v>104.84</v>
      </c>
      <c r="BZ7" s="39">
        <v>103.91</v>
      </c>
      <c r="CA7" s="39">
        <v>134.72</v>
      </c>
      <c r="CB7" s="39">
        <v>135.63999999999999</v>
      </c>
      <c r="CC7" s="39">
        <v>137.34</v>
      </c>
      <c r="CD7" s="39">
        <v>138.18</v>
      </c>
      <c r="CE7" s="39">
        <v>135.65</v>
      </c>
      <c r="CF7" s="39">
        <v>155.09</v>
      </c>
      <c r="CG7" s="39">
        <v>156.29</v>
      </c>
      <c r="CH7" s="39">
        <v>155.69</v>
      </c>
      <c r="CI7" s="39">
        <v>158.6</v>
      </c>
      <c r="CJ7" s="39">
        <v>161.82</v>
      </c>
      <c r="CK7" s="39">
        <v>167.11</v>
      </c>
      <c r="CL7" s="39">
        <v>73.92</v>
      </c>
      <c r="CM7" s="39">
        <v>73.67</v>
      </c>
      <c r="CN7" s="39">
        <v>73.05</v>
      </c>
      <c r="CO7" s="39">
        <v>84.07</v>
      </c>
      <c r="CP7" s="39">
        <v>83.44</v>
      </c>
      <c r="CQ7" s="39">
        <v>61.61</v>
      </c>
      <c r="CR7" s="39">
        <v>62.34</v>
      </c>
      <c r="CS7" s="39">
        <v>62.46</v>
      </c>
      <c r="CT7" s="39">
        <v>62.88</v>
      </c>
      <c r="CU7" s="39">
        <v>62.32</v>
      </c>
      <c r="CV7" s="39">
        <v>60.27</v>
      </c>
      <c r="CW7" s="39">
        <v>92</v>
      </c>
      <c r="CX7" s="39">
        <v>92.41</v>
      </c>
      <c r="CY7" s="39">
        <v>93.82</v>
      </c>
      <c r="CZ7" s="39">
        <v>94.5</v>
      </c>
      <c r="DA7" s="39">
        <v>95.17</v>
      </c>
      <c r="DB7" s="39">
        <v>90.23</v>
      </c>
      <c r="DC7" s="39">
        <v>90.15</v>
      </c>
      <c r="DD7" s="39">
        <v>90.62</v>
      </c>
      <c r="DE7" s="39">
        <v>90.13</v>
      </c>
      <c r="DF7" s="39">
        <v>90.19</v>
      </c>
      <c r="DG7" s="39">
        <v>89.92</v>
      </c>
      <c r="DH7" s="39">
        <v>42.39</v>
      </c>
      <c r="DI7" s="39">
        <v>43.35</v>
      </c>
      <c r="DJ7" s="39">
        <v>43.94</v>
      </c>
      <c r="DK7" s="39">
        <v>44.46</v>
      </c>
      <c r="DL7" s="39">
        <v>45.1</v>
      </c>
      <c r="DM7" s="39">
        <v>46.36</v>
      </c>
      <c r="DN7" s="39">
        <v>47.37</v>
      </c>
      <c r="DO7" s="39">
        <v>48.01</v>
      </c>
      <c r="DP7" s="39">
        <v>48.01</v>
      </c>
      <c r="DQ7" s="39">
        <v>48.86</v>
      </c>
      <c r="DR7" s="39">
        <v>48.85</v>
      </c>
      <c r="DS7" s="39">
        <v>19.649999999999999</v>
      </c>
      <c r="DT7" s="39">
        <v>20.94</v>
      </c>
      <c r="DU7" s="39">
        <v>22.04</v>
      </c>
      <c r="DV7" s="39">
        <v>22.5</v>
      </c>
      <c r="DW7" s="39">
        <v>23.1</v>
      </c>
      <c r="DX7" s="39">
        <v>13.57</v>
      </c>
      <c r="DY7" s="39">
        <v>14.27</v>
      </c>
      <c r="DZ7" s="39">
        <v>16.170000000000002</v>
      </c>
      <c r="EA7" s="39">
        <v>16.600000000000001</v>
      </c>
      <c r="EB7" s="39">
        <v>18.510000000000002</v>
      </c>
      <c r="EC7" s="39">
        <v>17.8</v>
      </c>
      <c r="ED7" s="39">
        <v>0.96</v>
      </c>
      <c r="EE7" s="39">
        <v>0.75</v>
      </c>
      <c r="EF7" s="39">
        <v>0.77</v>
      </c>
      <c r="EG7" s="39">
        <v>0.81</v>
      </c>
      <c r="EH7" s="39">
        <v>0.63</v>
      </c>
      <c r="EI7" s="39">
        <v>0.72</v>
      </c>
      <c r="EJ7" s="39">
        <v>0.67</v>
      </c>
      <c r="EK7" s="39">
        <v>0.67</v>
      </c>
      <c r="EL7" s="39">
        <v>0.65</v>
      </c>
      <c r="EM7" s="39">
        <v>0.7</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2020-02-13T10:54:31Z</cp:lastPrinted>
  <dcterms:created xsi:type="dcterms:W3CDTF">2019-12-05T04:18:31Z</dcterms:created>
  <dcterms:modified xsi:type="dcterms:W3CDTF">2025-03-24T00:34:19Z</dcterms:modified>
  <cp:category/>
</cp:coreProperties>
</file>