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B08BA83C-42D6-45E2-8C51-05775F353C2B}" xr6:coauthVersionLast="47" xr6:coauthVersionMax="47" xr10:uidLastSave="{00000000-0000-0000-0000-000000000000}"/>
  <workbookProtection workbookAlgorithmName="SHA-512" workbookHashValue="zSgEBd+1vobu+Qbyeytb9jIqhh5qfS94saHfW9f11Ma9CuUIkFOCRjrOVR5jDIi37VZp3u8CamYtopRnXybutw==" workbookSaltValue="bfjhwlqoJULuS0qlh/W+Rg=="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P6" i="5"/>
  <c r="P10" i="4" s="1"/>
  <c r="O6" i="5"/>
  <c r="I10" i="4" s="1"/>
  <c r="N6" i="5"/>
  <c r="B10" i="4" s="1"/>
  <c r="M6" i="5"/>
  <c r="AD8" i="4" s="1"/>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H85" i="4"/>
  <c r="F85" i="4"/>
  <c r="BB10" i="4"/>
  <c r="AT10" i="4"/>
  <c r="AL10" i="4"/>
  <c r="W10" i="4"/>
  <c r="AL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<sst xmlns="http://schemas.openxmlformats.org/spreadsheetml/2006/main" count="220" uniqueCount="108">
  <si>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</si>
  <si>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</si>
  <si>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</si>
  <si>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</si>
  <si>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</si>
  <si>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</si>
  <si>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</si>
  <si>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</si>
  <si>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</si>
  <si>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</si>
  <si>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</si>
  <si>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</si>
  <si>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</si>
  <si>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</si>
  <si>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</si>
  <si>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</si>
  <si>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</si>
  <si>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</si>
  <si>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</si>
  <si>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</si>
  <si>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</si>
  <si>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</si>
  <si>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</si>
  <si>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</si>
  <si>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</si>
  <si>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</si>
  <si>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</si>
  <si>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</si>
  <si>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</si>
  <si>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</si>
  <si>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</si>
  <si>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</si>
  <si>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</si>
  <si>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</si>
  <si>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</si>
  <si>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</si>
  <si>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</si>
  <si>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</si>
  <si>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</si>
  <si>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</si>
  <si>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</si>
  <si>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</si>
  <si>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</si>
  <si>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</si>
  <si>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</si>
  <si>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</si>
  <si>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</si>
  <si>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</si>
  <si>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</si>
  <si>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</si>
  <si>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</si>
  <si>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</si>
  <si>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</si>
  <si>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</si>
  <si>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</si>
  <si>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</si>
  <si>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</si>
  <si>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</si>
  <si>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</si>
  <si>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</si>
  <si>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</si>
  <si>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</si>
  <si>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</si>
  <si>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</si>
  <si>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</si>
  <si>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</si>
  <si>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</si>
  <si>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</si>
  <si>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</si>
  <si>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</si>
  <si>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</si>
  <si>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</si>
  <si>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</si>
  <si>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</si>
  <si>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</si>
  <si>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</si>
  <si>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</si>
  <si>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</si>
  <si>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</si>
  <si>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</si>
  <si>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</si>
  <si>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</si>
  <si>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</si>
  <si>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</si>
  <si>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</si>
  <si>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</si>
  <si>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</si>
  <si>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</si>
  <si>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</si>
  <si>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</si>
  <si>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</si>
  <si>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</si>
  <si>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</si>
  <si>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</si>
  <si>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</si>
  <si>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</si>
  <si>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</si>
  <si>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</si>
  <si>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</si>
  <si>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</si>
  <si>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</si>
  <si>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</si>
  <si>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</si>
  <si>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</si>
  <si>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</si>
  <si>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現状は、保有する固定資産を効率的に利用して経営できている一方、施設の老朽化が進んだ場合の影響が大きい経営状況となっている。
　今後も、積極的な水準の更新投資を維持して、施設の老朽化を抑制することが重要と考えられる。
　経営戦略については、投資財政計画が作成済みであり、令和2年度に策定を予定している。</t>
    <rPh sb="1" eb="3">
      <t>ゲンジョウ</t>
    </rPh>
    <rPh sb="5" eb="7">
      <t>ホユウ</t>
    </rPh>
    <rPh sb="9" eb="11">
      <t>コテイ</t>
    </rPh>
    <rPh sb="11" eb="13">
      <t>シサン</t>
    </rPh>
    <rPh sb="14" eb="17">
      <t>コウリツテキ</t>
    </rPh>
    <rPh sb="18" eb="20">
      <t>リヨウ</t>
    </rPh>
    <rPh sb="22" eb="24">
      <t>ケイエイ</t>
    </rPh>
    <rPh sb="29" eb="31">
      <t>イッポウ</t>
    </rPh>
    <rPh sb="32" eb="34">
      <t>シセツ</t>
    </rPh>
    <rPh sb="35" eb="38">
      <t>ロウキュウカ</t>
    </rPh>
    <rPh sb="39" eb="40">
      <t>スス</t>
    </rPh>
    <rPh sb="42" eb="44">
      <t>バアイ</t>
    </rPh>
    <rPh sb="45" eb="47">
      <t>エイキョウ</t>
    </rPh>
    <rPh sb="48" eb="49">
      <t>オオ</t>
    </rPh>
    <rPh sb="51" eb="53">
      <t>ケイエイ</t>
    </rPh>
    <rPh sb="53" eb="55">
      <t>ジョウキョウ</t>
    </rPh>
    <rPh sb="64" eb="66">
      <t>コンゴ</t>
    </rPh>
    <rPh sb="68" eb="71">
      <t>セッキョクテキ</t>
    </rPh>
    <rPh sb="72" eb="74">
      <t>スイジュン</t>
    </rPh>
    <rPh sb="75" eb="77">
      <t>コウシン</t>
    </rPh>
    <rPh sb="77" eb="79">
      <t>トウシ</t>
    </rPh>
    <rPh sb="80" eb="82">
      <t>イジ</t>
    </rPh>
    <rPh sb="85" eb="87">
      <t>シセツ</t>
    </rPh>
    <rPh sb="88" eb="91">
      <t>ロウキュウカ</t>
    </rPh>
    <rPh sb="92" eb="94">
      <t>ヨクセイ</t>
    </rPh>
    <rPh sb="99" eb="101">
      <t>ジュウヨウ</t>
    </rPh>
    <rPh sb="102" eb="103">
      <t>カンガ</t>
    </rPh>
    <rPh sb="110" eb="112">
      <t>ケイエイ</t>
    </rPh>
    <rPh sb="112" eb="114">
      <t>センリャク</t>
    </rPh>
    <rPh sb="120" eb="122">
      <t>トウシ</t>
    </rPh>
    <rPh sb="122" eb="124">
      <t>ザイセイ</t>
    </rPh>
    <rPh sb="124" eb="126">
      <t>ケイカク</t>
    </rPh>
    <rPh sb="127" eb="129">
      <t>サクセイ</t>
    </rPh>
    <rPh sb="129" eb="130">
      <t>ズ</t>
    </rPh>
    <rPh sb="135" eb="137">
      <t>レイワ</t>
    </rPh>
    <rPh sb="138" eb="140">
      <t>ネンド</t>
    </rPh>
    <rPh sb="141" eb="143">
      <t>サクテイ</t>
    </rPh>
    <rPh sb="144" eb="146">
      <t>ヨテイ</t>
    </rPh>
    <phoneticPr fontId="4"/>
  </si>
  <si>
    <t xml:space="preserve">　①大口需要者の水道使用量の増加等により収益が増加となった一方で、人件費、浄水施設等の運転に係る動力費、浄水施設の機械装置の修繕費や配水・給水管の修繕費や県水からの受水費の増加により費用が増加したため、経常収支比率は前年比で横ばいとなっているが、収支は継続して黒字を計上し、欠損金・借入金ともにない。平成31年3月末時点での未払金の前年比増等により流動負債が前年比増となった為、③流動比率は大幅に減少したが、平均に比して高水準にある。
　⑦施設利用率は平均に比して高水準にあり、保有する施設を効率的に使用できている。
　⑧有収率は微増となったが、漏水調査を行ったにもかかわらず、未だ発見できていない漏水箇所が多数存在している。今後も経営の健全性を維持し水道の安定供給を続けるために、漏水調査や修繕工事に重点的に投資して、施設の長寿命化を図っていくとともに、企業債を活用した更新投資の推進を検討していくことが大切である。
 </t>
    <rPh sb="2" eb="4">
      <t>オオグチ</t>
    </rPh>
    <rPh sb="4" eb="6">
      <t>ジュヨウ</t>
    </rPh>
    <rPh sb="6" eb="7">
      <t>シャ</t>
    </rPh>
    <rPh sb="8" eb="10">
      <t>スイドウ</t>
    </rPh>
    <rPh sb="10" eb="13">
      <t>シヨウリョウ</t>
    </rPh>
    <rPh sb="14" eb="16">
      <t>ゾウカ</t>
    </rPh>
    <rPh sb="16" eb="17">
      <t>トウ</t>
    </rPh>
    <rPh sb="20" eb="22">
      <t>シュウエキ</t>
    </rPh>
    <rPh sb="23" eb="25">
      <t>ゾウカ</t>
    </rPh>
    <rPh sb="29" eb="31">
      <t>イッポウ</t>
    </rPh>
    <rPh sb="33" eb="36">
      <t>ジンケンヒ</t>
    </rPh>
    <rPh sb="37" eb="39">
      <t>ジョウスイ</t>
    </rPh>
    <rPh sb="39" eb="41">
      <t>シセツ</t>
    </rPh>
    <rPh sb="41" eb="42">
      <t>トウ</t>
    </rPh>
    <rPh sb="43" eb="45">
      <t>ウンテン</t>
    </rPh>
    <rPh sb="46" eb="47">
      <t>カカ</t>
    </rPh>
    <rPh sb="48" eb="50">
      <t>ドウリョク</t>
    </rPh>
    <rPh sb="50" eb="51">
      <t>ヒ</t>
    </rPh>
    <rPh sb="52" eb="54">
      <t>ジョウスイ</t>
    </rPh>
    <rPh sb="54" eb="56">
      <t>シセツ</t>
    </rPh>
    <rPh sb="57" eb="59">
      <t>キカイ</t>
    </rPh>
    <rPh sb="59" eb="61">
      <t>ソウチ</t>
    </rPh>
    <rPh sb="62" eb="65">
      <t>シュウゼンヒ</t>
    </rPh>
    <rPh sb="66" eb="68">
      <t>ハイスイ</t>
    </rPh>
    <rPh sb="69" eb="72">
      <t>キュウスイカン</t>
    </rPh>
    <rPh sb="73" eb="76">
      <t>シュウゼンヒ</t>
    </rPh>
    <rPh sb="123" eb="125">
      <t>シュウシ</t>
    </rPh>
    <rPh sb="126" eb="128">
      <t>ケイゾク</t>
    </rPh>
    <rPh sb="130" eb="132">
      <t>クロジ</t>
    </rPh>
    <rPh sb="133" eb="135">
      <t>ケイジョウ</t>
    </rPh>
    <rPh sb="137" eb="140">
      <t>ケッソンキン</t>
    </rPh>
    <rPh sb="141" eb="143">
      <t>カリイレ</t>
    </rPh>
    <rPh sb="143" eb="144">
      <t>キン</t>
    </rPh>
    <rPh sb="150" eb="152">
      <t>ヘイセイ</t>
    </rPh>
    <rPh sb="154" eb="155">
      <t>ネン</t>
    </rPh>
    <rPh sb="156" eb="157">
      <t>ガツ</t>
    </rPh>
    <rPh sb="157" eb="158">
      <t>マツ</t>
    </rPh>
    <rPh sb="158" eb="160">
      <t>ジテン</t>
    </rPh>
    <rPh sb="162" eb="165">
      <t>ミバライキン</t>
    </rPh>
    <rPh sb="166" eb="169">
      <t>ゼンネンヒ</t>
    </rPh>
    <rPh sb="169" eb="170">
      <t>ゾウ</t>
    </rPh>
    <rPh sb="170" eb="171">
      <t>トウ</t>
    </rPh>
    <rPh sb="174" eb="176">
      <t>リュウドウ</t>
    </rPh>
    <rPh sb="176" eb="178">
      <t>フサイ</t>
    </rPh>
    <rPh sb="179" eb="181">
      <t>ゼンネン</t>
    </rPh>
    <rPh sb="181" eb="182">
      <t>ヒ</t>
    </rPh>
    <rPh sb="182" eb="183">
      <t>ゾウ</t>
    </rPh>
    <rPh sb="187" eb="188">
      <t>タメ</t>
    </rPh>
    <rPh sb="190" eb="192">
      <t>リュウドウ</t>
    </rPh>
    <rPh sb="192" eb="194">
      <t>ヒリツ</t>
    </rPh>
    <rPh sb="195" eb="197">
      <t>オオハバ</t>
    </rPh>
    <rPh sb="198" eb="200">
      <t>ゲンショウ</t>
    </rPh>
    <rPh sb="204" eb="206">
      <t>ヘイキン</t>
    </rPh>
    <rPh sb="207" eb="208">
      <t>ヒ</t>
    </rPh>
    <rPh sb="210" eb="213">
      <t>コウスイジュン</t>
    </rPh>
    <rPh sb="220" eb="222">
      <t>シセツ</t>
    </rPh>
    <rPh sb="222" eb="225">
      <t>リヨウリツ</t>
    </rPh>
    <rPh sb="226" eb="228">
      <t>ヘイキン</t>
    </rPh>
    <rPh sb="229" eb="230">
      <t>ヒ</t>
    </rPh>
    <rPh sb="232" eb="235">
      <t>コウスイジュン</t>
    </rPh>
    <rPh sb="239" eb="241">
      <t>ホユウ</t>
    </rPh>
    <rPh sb="243" eb="245">
      <t>シセツ</t>
    </rPh>
    <rPh sb="246" eb="249">
      <t>コウリツテキ</t>
    </rPh>
    <rPh sb="250" eb="252">
      <t>シヨウ</t>
    </rPh>
    <rPh sb="261" eb="264">
      <t>ユウシュウリツ</t>
    </rPh>
    <rPh sb="265" eb="267">
      <t>ビゾウ</t>
    </rPh>
    <rPh sb="273" eb="275">
      <t>ロウスイ</t>
    </rPh>
    <rPh sb="275" eb="277">
      <t>チョウサ</t>
    </rPh>
    <rPh sb="278" eb="279">
      <t>オコナ</t>
    </rPh>
    <rPh sb="289" eb="290">
      <t>イマ</t>
    </rPh>
    <rPh sb="291" eb="293">
      <t>ハッケン</t>
    </rPh>
    <rPh sb="299" eb="301">
      <t>ロウスイ</t>
    </rPh>
    <rPh sb="301" eb="303">
      <t>カショ</t>
    </rPh>
    <rPh sb="304" eb="306">
      <t>タスウ</t>
    </rPh>
    <rPh sb="306" eb="308">
      <t>ソンザイ</t>
    </rPh>
    <rPh sb="313" eb="315">
      <t>コンゴ</t>
    </rPh>
    <rPh sb="316" eb="318">
      <t>ケイエイ</t>
    </rPh>
    <rPh sb="319" eb="322">
      <t>ケンゼンセイ</t>
    </rPh>
    <rPh sb="323" eb="325">
      <t>イジ</t>
    </rPh>
    <rPh sb="326" eb="328">
      <t>スイドウ</t>
    </rPh>
    <rPh sb="329" eb="331">
      <t>アンテイ</t>
    </rPh>
    <rPh sb="331" eb="333">
      <t>キョウキュウ</t>
    </rPh>
    <rPh sb="334" eb="335">
      <t>ツヅ</t>
    </rPh>
    <rPh sb="341" eb="343">
      <t>ロウスイ</t>
    </rPh>
    <rPh sb="343" eb="345">
      <t>チョウサ</t>
    </rPh>
    <rPh sb="346" eb="348">
      <t>シュウゼン</t>
    </rPh>
    <rPh sb="348" eb="350">
      <t>コウジ</t>
    </rPh>
    <rPh sb="351" eb="354">
      <t>ジュウテンテキ</t>
    </rPh>
    <rPh sb="355" eb="357">
      <t>トウシ</t>
    </rPh>
    <rPh sb="360" eb="362">
      <t>シセツ</t>
    </rPh>
    <rPh sb="363" eb="367">
      <t>チョウジュミョウカ</t>
    </rPh>
    <rPh sb="368" eb="369">
      <t>ハカ</t>
    </rPh>
    <rPh sb="378" eb="380">
      <t>キギョウ</t>
    </rPh>
    <rPh sb="380" eb="381">
      <t>サイ</t>
    </rPh>
    <rPh sb="382" eb="384">
      <t>カツヨウ</t>
    </rPh>
    <rPh sb="386" eb="388">
      <t>コウシン</t>
    </rPh>
    <rPh sb="388" eb="390">
      <t>トウシ</t>
    </rPh>
    <rPh sb="391" eb="393">
      <t>スイシン</t>
    </rPh>
    <rPh sb="394" eb="396">
      <t>ケントウ</t>
    </rPh>
    <rPh sb="403" eb="405">
      <t>タイセツ</t>
    </rPh>
    <phoneticPr fontId="4"/>
  </si>
  <si>
    <t>　①有形固定資産減価償却率については、水道管路の新規布設等の増加により償却資産が増加した一方で未だ更新できていない管路があることにより、構築物の減価償却累計額が増加したため、減価償却率全体としては、上昇している。
　また、②管路経年化率についても、昭和50年代の開発に伴い集中的に布設した管路が平成28年度に法定耐用年数を迎えて上昇しており、その後平成30年度においても増加となっている。
　一方、更新した導水管及び配水管が前年より増加したことにより③管路更新率は微増となった。今後も平成30年度同様に投資を積極的に行い、従来の投資水準に上積みして、経年化率の上昇を抑える必要がある。管路の実耐用年数を法定耐用年数の1.5倍の60年に設定し更新しているため、今後も減価償却率は上昇が見込まれるが、60年周期での更新を着実に進めるよう管路更新率の維持・向上に努めていく。</t>
    <rPh sb="2" eb="4">
      <t>ユウケイ</t>
    </rPh>
    <rPh sb="4" eb="6">
      <t>コテイ</t>
    </rPh>
    <rPh sb="6" eb="8">
      <t>シサン</t>
    </rPh>
    <rPh sb="8" eb="10">
      <t>ゲンカ</t>
    </rPh>
    <rPh sb="10" eb="12">
      <t>ショウキャク</t>
    </rPh>
    <rPh sb="12" eb="13">
      <t>リツ</t>
    </rPh>
    <rPh sb="19" eb="21">
      <t>スイドウ</t>
    </rPh>
    <rPh sb="21" eb="23">
      <t>カンロ</t>
    </rPh>
    <rPh sb="24" eb="26">
      <t>シンキ</t>
    </rPh>
    <rPh sb="26" eb="28">
      <t>フセツ</t>
    </rPh>
    <rPh sb="28" eb="29">
      <t>トウ</t>
    </rPh>
    <rPh sb="30" eb="32">
      <t>ゾウカ</t>
    </rPh>
    <rPh sb="35" eb="37">
      <t>ショウキャク</t>
    </rPh>
    <rPh sb="37" eb="39">
      <t>シサン</t>
    </rPh>
    <rPh sb="40" eb="42">
      <t>ゾウカ</t>
    </rPh>
    <rPh sb="44" eb="46">
      <t>イッポウ</t>
    </rPh>
    <rPh sb="47" eb="48">
      <t>イマ</t>
    </rPh>
    <rPh sb="49" eb="51">
      <t>コウシン</t>
    </rPh>
    <rPh sb="57" eb="59">
      <t>カンロ</t>
    </rPh>
    <rPh sb="68" eb="71">
      <t>コウチクブツ</t>
    </rPh>
    <rPh sb="72" eb="74">
      <t>ゲンカ</t>
    </rPh>
    <rPh sb="74" eb="76">
      <t>ショウキャク</t>
    </rPh>
    <rPh sb="76" eb="79">
      <t>ルイケイガク</t>
    </rPh>
    <rPh sb="80" eb="82">
      <t>ゾウカ</t>
    </rPh>
    <rPh sb="112" eb="114">
      <t>カンロ</t>
    </rPh>
    <rPh sb="114" eb="117">
      <t>ケイネンカ</t>
    </rPh>
    <rPh sb="117" eb="118">
      <t>リツ</t>
    </rPh>
    <rPh sb="124" eb="126">
      <t>ショウワ</t>
    </rPh>
    <rPh sb="128" eb="130">
      <t>ネンダイ</t>
    </rPh>
    <rPh sb="131" eb="133">
      <t>カイハツ</t>
    </rPh>
    <rPh sb="134" eb="135">
      <t>トモナ</t>
    </rPh>
    <rPh sb="136" eb="139">
      <t>シュウチュウテキ</t>
    </rPh>
    <rPh sb="140" eb="142">
      <t>フセツ</t>
    </rPh>
    <rPh sb="144" eb="146">
      <t>カンロ</t>
    </rPh>
    <rPh sb="164" eb="166">
      <t>ジョウショウ</t>
    </rPh>
    <rPh sb="173" eb="174">
      <t>ゴ</t>
    </rPh>
    <rPh sb="174" eb="176">
      <t>ヘイセイ</t>
    </rPh>
    <rPh sb="178" eb="180">
      <t>ネンド</t>
    </rPh>
    <rPh sb="185" eb="187">
      <t>ゾウカ</t>
    </rPh>
    <rPh sb="196" eb="198">
      <t>イッポウ</t>
    </rPh>
    <rPh sb="199" eb="201">
      <t>コウシン</t>
    </rPh>
    <rPh sb="203" eb="205">
      <t>ドウスイ</t>
    </rPh>
    <rPh sb="205" eb="206">
      <t>カン</t>
    </rPh>
    <rPh sb="206" eb="207">
      <t>オヨ</t>
    </rPh>
    <rPh sb="208" eb="211">
      <t>ハイスイカン</t>
    </rPh>
    <rPh sb="212" eb="214">
      <t>ゼンネン</t>
    </rPh>
    <rPh sb="216" eb="218">
      <t>ゾウカ</t>
    </rPh>
    <rPh sb="226" eb="228">
      <t>カンロ</t>
    </rPh>
    <rPh sb="228" eb="230">
      <t>コウシン</t>
    </rPh>
    <rPh sb="230" eb="231">
      <t>リツ</t>
    </rPh>
    <rPh sb="232" eb="234">
      <t>ビゾウ</t>
    </rPh>
    <rPh sb="239" eb="241">
      <t>コンゴ</t>
    </rPh>
    <rPh sb="242" eb="244">
      <t>ヘイセイ</t>
    </rPh>
    <rPh sb="246" eb="248">
      <t>ネンド</t>
    </rPh>
    <rPh sb="248" eb="250">
      <t>ドウヨウ</t>
    </rPh>
    <rPh sb="251" eb="253">
      <t>トウシ</t>
    </rPh>
    <rPh sb="254" eb="257">
      <t>セッキョクテキ</t>
    </rPh>
    <rPh sb="258" eb="259">
      <t>オコ</t>
    </rPh>
    <rPh sb="261" eb="263">
      <t>ジュウライ</t>
    </rPh>
    <rPh sb="264" eb="266">
      <t>トウシ</t>
    </rPh>
    <rPh sb="266" eb="268">
      <t>スイジュン</t>
    </rPh>
    <rPh sb="269" eb="271">
      <t>ウワヅ</t>
    </rPh>
    <rPh sb="275" eb="278">
      <t>ケイネンカ</t>
    </rPh>
    <rPh sb="278" eb="279">
      <t>リツ</t>
    </rPh>
    <rPh sb="280" eb="282">
      <t>ジョウショウ</t>
    </rPh>
    <rPh sb="283" eb="284">
      <t>オサ</t>
    </rPh>
    <rPh sb="286" eb="288">
      <t>ヒツヨウ</t>
    </rPh>
    <rPh sb="292" eb="294">
      <t>カンロ</t>
    </rPh>
    <rPh sb="295" eb="296">
      <t>ジツ</t>
    </rPh>
    <rPh sb="296" eb="298">
      <t>タイヨウ</t>
    </rPh>
    <rPh sb="298" eb="300">
      <t>ネンスウ</t>
    </rPh>
    <rPh sb="301" eb="303">
      <t>ホウテイ</t>
    </rPh>
    <rPh sb="303" eb="305">
      <t>タイヨウ</t>
    </rPh>
    <rPh sb="305" eb="307">
      <t>ネンスウ</t>
    </rPh>
    <rPh sb="311" eb="312">
      <t>バイ</t>
    </rPh>
    <rPh sb="315" eb="316">
      <t>ネン</t>
    </rPh>
    <rPh sb="317" eb="319">
      <t>セッテイ</t>
    </rPh>
    <rPh sb="320" eb="322">
      <t>コウシン</t>
    </rPh>
    <rPh sb="329" eb="331">
      <t>コンゴ</t>
    </rPh>
    <rPh sb="332" eb="334">
      <t>ゲンカ</t>
    </rPh>
    <rPh sb="334" eb="336">
      <t>ショウキャク</t>
    </rPh>
    <rPh sb="336" eb="337">
      <t>リツ</t>
    </rPh>
    <rPh sb="338" eb="340">
      <t>ジョウショウ</t>
    </rPh>
    <rPh sb="341" eb="343">
      <t>ミコ</t>
    </rPh>
    <rPh sb="350" eb="351">
      <t>ネン</t>
    </rPh>
    <rPh sb="351" eb="353">
      <t>シュウキ</t>
    </rPh>
    <rPh sb="355" eb="357">
      <t>コウシン</t>
    </rPh>
    <rPh sb="358" eb="360">
      <t>チャクジツ</t>
    </rPh>
    <rPh sb="361" eb="362">
      <t>スス</t>
    </rPh>
    <rPh sb="366" eb="368">
      <t>カンロ</t>
    </rPh>
    <rPh sb="368" eb="370">
      <t>コウシン</t>
    </rPh>
    <rPh sb="370" eb="371">
      <t>リツ</t>
    </rPh>
    <rPh sb="372" eb="374">
      <t>イジ</t>
    </rPh>
    <rPh sb="375" eb="377">
      <t>コウジョウ</t>
    </rPh>
    <rPh sb="378" eb="37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</si>
</sst>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1.62</c:v>
                </c:pt>
                <c:pt idx="1">
                  <c:v>1.44</c:v>
                </c:pt>
                <c:pt idx="2">
                  <c:v>1.36</c:v>
                </c:pt>
                <c:pt idx="3">
                  <c:v>1</c:v>
                </c:pt>
                <c:pt idx="4">
                  <c:v>1.26</c:v>
                </c:pt>
              </c:numCache>
            </c:numRef>
          </c:val>
          <c:extLst>
            <c:ext xmlns:c16="http://schemas.microsoft.com/office/drawing/2014/chart" uri="{C3380CC4-5D6E-409C-BE32-E72D297353CC}">
              <c16:uniqueId val="{00000000-1139-4136-8CE2-EABBB4E3BAC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1139-4136-8CE2-EABBB4E3BAC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75.44</c:v>
                </c:pt>
                <c:pt idx="1">
                  <c:v>77.27</c:v>
                </c:pt>
                <c:pt idx="2">
                  <c:v>77.849999999999994</c:v>
                </c:pt>
                <c:pt idx="3">
                  <c:v>78.92</c:v>
                </c:pt>
                <c:pt idx="4">
                  <c:v>79.27</c:v>
                </c:pt>
              </c:numCache>
            </c:numRef>
          </c:val>
          <c:extLst>
            <c:ext xmlns:c16="http://schemas.microsoft.com/office/drawing/2014/chart" uri="{C3380CC4-5D6E-409C-BE32-E72D297353CC}">
              <c16:uniqueId val="{00000000-5579-473A-87B3-F714F0193C1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5579-473A-87B3-F714F0193C1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90.04</c:v>
                </c:pt>
                <c:pt idx="1">
                  <c:v>88.73</c:v>
                </c:pt>
                <c:pt idx="2">
                  <c:v>88</c:v>
                </c:pt>
                <c:pt idx="3">
                  <c:v>87.31</c:v>
                </c:pt>
                <c:pt idx="4">
                  <c:v>88.31</c:v>
                </c:pt>
              </c:numCache>
            </c:numRef>
          </c:val>
          <c:extLst>
            <c:ext xmlns:c16="http://schemas.microsoft.com/office/drawing/2014/chart" uri="{C3380CC4-5D6E-409C-BE32-E72D297353CC}">
              <c16:uniqueId val="{00000000-CF1B-4510-B308-D3DF4935564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CF1B-4510-B308-D3DF4935564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114.98</c:v>
                </c:pt>
                <c:pt idx="1">
                  <c:v>117.13</c:v>
                </c:pt>
                <c:pt idx="2">
                  <c:v>115.02</c:v>
                </c:pt>
                <c:pt idx="3">
                  <c:v>115.4</c:v>
                </c:pt>
                <c:pt idx="4">
                  <c:v>114.99</c:v>
                </c:pt>
              </c:numCache>
            </c:numRef>
          </c:val>
          <c:extLst>
            <c:ext xmlns:c16="http://schemas.microsoft.com/office/drawing/2014/chart" uri="{C3380CC4-5D6E-409C-BE32-E72D297353CC}">
              <c16:uniqueId val="{00000000-2857-4E21-96C1-B333A951843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2857-4E21-96C1-B333A951843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48.19</c:v>
                </c:pt>
                <c:pt idx="1">
                  <c:v>48.8</c:v>
                </c:pt>
                <c:pt idx="2">
                  <c:v>49.19</c:v>
                </c:pt>
                <c:pt idx="3">
                  <c:v>49.71</c:v>
                </c:pt>
                <c:pt idx="4">
                  <c:v>50.3</c:v>
                </c:pt>
              </c:numCache>
            </c:numRef>
          </c:val>
          <c:extLst>
            <c:ext xmlns:c16="http://schemas.microsoft.com/office/drawing/2014/chart" uri="{C3380CC4-5D6E-409C-BE32-E72D297353CC}">
              <c16:uniqueId val="{00000000-5B5D-4FE6-91E0-AC34FE08CF7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5B5D-4FE6-91E0-AC34FE08CF7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1.44</c:v>
                </c:pt>
                <c:pt idx="1">
                  <c:v>1.43</c:v>
                </c:pt>
                <c:pt idx="2">
                  <c:v>6.82</c:v>
                </c:pt>
                <c:pt idx="3">
                  <c:v>7.32</c:v>
                </c:pt>
                <c:pt idx="4">
                  <c:v>10.33</c:v>
                </c:pt>
              </c:numCache>
            </c:numRef>
          </c:val>
          <c:extLst>
            <c:ext xmlns:c16="http://schemas.microsoft.com/office/drawing/2014/chart" uri="{C3380CC4-5D6E-409C-BE32-E72D297353CC}">
              <c16:uniqueId val="{00000000-9414-4190-8B0C-1CE484C1DBA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9414-4190-8B0C-1CE484C1DBA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E5-4FBB-B14A-09DE0EDB5C9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AEE5-4FBB-B14A-09DE0EDB5C9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745</c:v>
                </c:pt>
                <c:pt idx="1">
                  <c:v>581.62</c:v>
                </c:pt>
                <c:pt idx="2">
                  <c:v>743.79</c:v>
                </c:pt>
                <c:pt idx="3">
                  <c:v>835.24</c:v>
                </c:pt>
                <c:pt idx="4">
                  <c:v>640.49</c:v>
                </c:pt>
              </c:numCache>
            </c:numRef>
          </c:val>
          <c:extLst>
            <c:ext xmlns:c16="http://schemas.microsoft.com/office/drawing/2014/chart" uri="{C3380CC4-5D6E-409C-BE32-E72D297353CC}">
              <c16:uniqueId val="{00000000-6698-402C-959E-E933549D15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6698-402C-959E-E933549D15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0E-4FCD-9F7D-2F030A3A1C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E40E-4FCD-9F7D-2F030A3A1C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114.08</c:v>
                </c:pt>
                <c:pt idx="1">
                  <c:v>116.82</c:v>
                </c:pt>
                <c:pt idx="2">
                  <c:v>114.77</c:v>
                </c:pt>
                <c:pt idx="3">
                  <c:v>115.01</c:v>
                </c:pt>
                <c:pt idx="4">
                  <c:v>114.04</c:v>
                </c:pt>
              </c:numCache>
            </c:numRef>
          </c:val>
          <c:extLst>
            <c:ext xmlns:c16="http://schemas.microsoft.com/office/drawing/2014/chart" uri="{C3380CC4-5D6E-409C-BE32-E72D297353CC}">
              <c16:uniqueId val="{00000000-F9DC-43B7-853D-7BEC6D1C237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F9DC-43B7-853D-7BEC6D1C237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97.78</c:v>
                </c:pt>
                <c:pt idx="1">
                  <c:v>96.27</c:v>
                </c:pt>
                <c:pt idx="2">
                  <c:v>97.54</c:v>
                </c:pt>
                <c:pt idx="3">
                  <c:v>97.81</c:v>
                </c:pt>
                <c:pt idx="4">
                  <c:v>99.49</c:v>
                </c:pt>
              </c:numCache>
            </c:numRef>
          </c:val>
          <c:extLst>
            <c:ext xmlns:c16="http://schemas.microsoft.com/office/drawing/2014/chart" uri="{C3380CC4-5D6E-409C-BE32-E72D297353CC}">
              <c16:uniqueId val="{00000000-DE48-4C44-B235-8E8C7C8733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DE48-4C44-B235-8E8C7C8733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2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2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90" t="str">
        <f>データ!H6</f>
        <v>愛知県　犬山市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2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A4</v>
      </c>
      <c r="X8" s="88"/>
      <c r="Y8" s="88"/>
      <c r="Z8" s="88"/>
      <c r="AA8" s="88"/>
      <c r="AB8" s="88"/>
      <c r="AC8" s="88"/>
      <c r="AD8" s="88" t="str">
        <f>データ!$M$6</f>
        <v>非設置</v>
      </c>
      <c r="AE8" s="88"/>
      <c r="AF8" s="88"/>
      <c r="AG8" s="88"/>
      <c r="AH8" s="88"/>
      <c r="AI8" s="88"/>
      <c r="AJ8" s="88"/>
      <c r="AK8" s="4"/>
      <c r="AL8" s="76">
        <f>データ!$R$6</f>
        <v>74175</v>
      </c>
      <c r="AM8" s="76"/>
      <c r="AN8" s="76"/>
      <c r="AO8" s="76"/>
      <c r="AP8" s="76"/>
      <c r="AQ8" s="76"/>
      <c r="AR8" s="76"/>
      <c r="AS8" s="76"/>
      <c r="AT8" s="72">
        <f>データ!$S$6</f>
        <v>74.900000000000006</v>
      </c>
      <c r="AU8" s="73"/>
      <c r="AV8" s="73"/>
      <c r="AW8" s="73"/>
      <c r="AX8" s="73"/>
      <c r="AY8" s="73"/>
      <c r="AZ8" s="73"/>
      <c r="BA8" s="73"/>
      <c r="BB8" s="75">
        <f>データ!$T$6</f>
        <v>990.32</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2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25">
      <c r="A10" s="2"/>
      <c r="B10" s="72" t="str">
        <f>データ!$N$6</f>
        <v>-</v>
      </c>
      <c r="C10" s="73"/>
      <c r="D10" s="73"/>
      <c r="E10" s="73"/>
      <c r="F10" s="73"/>
      <c r="G10" s="73"/>
      <c r="H10" s="73"/>
      <c r="I10" s="72">
        <f>データ!$O$6</f>
        <v>97.05</v>
      </c>
      <c r="J10" s="73"/>
      <c r="K10" s="73"/>
      <c r="L10" s="73"/>
      <c r="M10" s="73"/>
      <c r="N10" s="73"/>
      <c r="O10" s="74"/>
      <c r="P10" s="75">
        <f>データ!$P$6</f>
        <v>99.74</v>
      </c>
      <c r="Q10" s="75"/>
      <c r="R10" s="75"/>
      <c r="S10" s="75"/>
      <c r="T10" s="75"/>
      <c r="U10" s="75"/>
      <c r="V10" s="75"/>
      <c r="W10" s="76">
        <f>データ!$Q$6</f>
        <v>1452</v>
      </c>
      <c r="X10" s="76"/>
      <c r="Y10" s="76"/>
      <c r="Z10" s="76"/>
      <c r="AA10" s="76"/>
      <c r="AB10" s="76"/>
      <c r="AC10" s="76"/>
      <c r="AD10" s="2"/>
      <c r="AE10" s="2"/>
      <c r="AF10" s="2"/>
      <c r="AG10" s="2"/>
      <c r="AH10" s="4"/>
      <c r="AI10" s="4"/>
      <c r="AJ10" s="4"/>
      <c r="AK10" s="4"/>
      <c r="AL10" s="76">
        <f>データ!$U$6</f>
        <v>73817</v>
      </c>
      <c r="AM10" s="76"/>
      <c r="AN10" s="76"/>
      <c r="AO10" s="76"/>
      <c r="AP10" s="76"/>
      <c r="AQ10" s="76"/>
      <c r="AR10" s="76"/>
      <c r="AS10" s="76"/>
      <c r="AT10" s="72">
        <f>データ!$V$6</f>
        <v>74.900000000000006</v>
      </c>
      <c r="AU10" s="73"/>
      <c r="AV10" s="73"/>
      <c r="AW10" s="73"/>
      <c r="AX10" s="73"/>
      <c r="AY10" s="73"/>
      <c r="AZ10" s="73"/>
      <c r="BA10" s="73"/>
      <c r="BB10" s="75">
        <f>データ!$W$6</f>
        <v>985.54</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7" t="s">
        <v>107</v>
      </c>
      <c r="BM47" s="68"/>
      <c r="BN47" s="68"/>
      <c r="BO47" s="68"/>
      <c r="BP47" s="68"/>
      <c r="BQ47" s="68"/>
      <c r="BR47" s="68"/>
      <c r="BS47" s="68"/>
      <c r="BT47" s="68"/>
      <c r="BU47" s="68"/>
      <c r="BV47" s="68"/>
      <c r="BW47" s="68"/>
      <c r="BX47" s="68"/>
      <c r="BY47" s="68"/>
      <c r="BZ47" s="69"/>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8"/>
      <c r="BN48" s="68"/>
      <c r="BO48" s="68"/>
      <c r="BP48" s="68"/>
      <c r="BQ48" s="68"/>
      <c r="BR48" s="68"/>
      <c r="BS48" s="68"/>
      <c r="BT48" s="68"/>
      <c r="BU48" s="68"/>
      <c r="BV48" s="68"/>
      <c r="BW48" s="68"/>
      <c r="BX48" s="68"/>
      <c r="BY48" s="68"/>
      <c r="BZ48" s="69"/>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8"/>
      <c r="BN49" s="68"/>
      <c r="BO49" s="68"/>
      <c r="BP49" s="68"/>
      <c r="BQ49" s="68"/>
      <c r="BR49" s="68"/>
      <c r="BS49" s="68"/>
      <c r="BT49" s="68"/>
      <c r="BU49" s="68"/>
      <c r="BV49" s="68"/>
      <c r="BW49" s="68"/>
      <c r="BX49" s="68"/>
      <c r="BY49" s="68"/>
      <c r="BZ49" s="69"/>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8"/>
      <c r="BN50" s="68"/>
      <c r="BO50" s="68"/>
      <c r="BP50" s="68"/>
      <c r="BQ50" s="68"/>
      <c r="BR50" s="68"/>
      <c r="BS50" s="68"/>
      <c r="BT50" s="68"/>
      <c r="BU50" s="68"/>
      <c r="BV50" s="68"/>
      <c r="BW50" s="68"/>
      <c r="BX50" s="68"/>
      <c r="BY50" s="68"/>
      <c r="BZ50" s="69"/>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8"/>
      <c r="BN51" s="68"/>
      <c r="BO51" s="68"/>
      <c r="BP51" s="68"/>
      <c r="BQ51" s="68"/>
      <c r="BR51" s="68"/>
      <c r="BS51" s="68"/>
      <c r="BT51" s="68"/>
      <c r="BU51" s="68"/>
      <c r="BV51" s="68"/>
      <c r="BW51" s="68"/>
      <c r="BX51" s="68"/>
      <c r="BY51" s="68"/>
      <c r="BZ51" s="69"/>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8"/>
      <c r="BN52" s="68"/>
      <c r="BO52" s="68"/>
      <c r="BP52" s="68"/>
      <c r="BQ52" s="68"/>
      <c r="BR52" s="68"/>
      <c r="BS52" s="68"/>
      <c r="BT52" s="68"/>
      <c r="BU52" s="68"/>
      <c r="BV52" s="68"/>
      <c r="BW52" s="68"/>
      <c r="BX52" s="68"/>
      <c r="BY52" s="68"/>
      <c r="BZ52" s="69"/>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8"/>
      <c r="BN53" s="68"/>
      <c r="BO53" s="68"/>
      <c r="BP53" s="68"/>
      <c r="BQ53" s="68"/>
      <c r="BR53" s="68"/>
      <c r="BS53" s="68"/>
      <c r="BT53" s="68"/>
      <c r="BU53" s="68"/>
      <c r="BV53" s="68"/>
      <c r="BW53" s="68"/>
      <c r="BX53" s="68"/>
      <c r="BY53" s="68"/>
      <c r="BZ53" s="69"/>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8"/>
      <c r="BN54" s="68"/>
      <c r="BO54" s="68"/>
      <c r="BP54" s="68"/>
      <c r="BQ54" s="68"/>
      <c r="BR54" s="68"/>
      <c r="BS54" s="68"/>
      <c r="BT54" s="68"/>
      <c r="BU54" s="68"/>
      <c r="BV54" s="68"/>
      <c r="BW54" s="68"/>
      <c r="BX54" s="68"/>
      <c r="BY54" s="68"/>
      <c r="BZ54" s="69"/>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8"/>
      <c r="BN55" s="68"/>
      <c r="BO55" s="68"/>
      <c r="BP55" s="68"/>
      <c r="BQ55" s="68"/>
      <c r="BR55" s="68"/>
      <c r="BS55" s="68"/>
      <c r="BT55" s="68"/>
      <c r="BU55" s="68"/>
      <c r="BV55" s="68"/>
      <c r="BW55" s="68"/>
      <c r="BX55" s="68"/>
      <c r="BY55" s="68"/>
      <c r="BZ55" s="69"/>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8"/>
      <c r="BN56" s="68"/>
      <c r="BO56" s="68"/>
      <c r="BP56" s="68"/>
      <c r="BQ56" s="68"/>
      <c r="BR56" s="68"/>
      <c r="BS56" s="68"/>
      <c r="BT56" s="68"/>
      <c r="BU56" s="68"/>
      <c r="BV56" s="68"/>
      <c r="BW56" s="68"/>
      <c r="BX56" s="68"/>
      <c r="BY56" s="68"/>
      <c r="BZ56" s="69"/>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8"/>
      <c r="BN57" s="68"/>
      <c r="BO57" s="68"/>
      <c r="BP57" s="68"/>
      <c r="BQ57" s="68"/>
      <c r="BR57" s="68"/>
      <c r="BS57" s="68"/>
      <c r="BT57" s="68"/>
      <c r="BU57" s="68"/>
      <c r="BV57" s="68"/>
      <c r="BW57" s="68"/>
      <c r="BX57" s="68"/>
      <c r="BY57" s="68"/>
      <c r="BZ57" s="69"/>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8"/>
      <c r="BN58" s="68"/>
      <c r="BO58" s="68"/>
      <c r="BP58" s="68"/>
      <c r="BQ58" s="68"/>
      <c r="BR58" s="68"/>
      <c r="BS58" s="68"/>
      <c r="BT58" s="68"/>
      <c r="BU58" s="68"/>
      <c r="BV58" s="68"/>
      <c r="BW58" s="68"/>
      <c r="BX58" s="68"/>
      <c r="BY58" s="68"/>
      <c r="BZ58" s="69"/>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8"/>
      <c r="BN59" s="68"/>
      <c r="BO59" s="68"/>
      <c r="BP59" s="68"/>
      <c r="BQ59" s="68"/>
      <c r="BR59" s="68"/>
      <c r="BS59" s="68"/>
      <c r="BT59" s="68"/>
      <c r="BU59" s="68"/>
      <c r="BV59" s="68"/>
      <c r="BW59" s="68"/>
      <c r="BX59" s="68"/>
      <c r="BY59" s="68"/>
      <c r="BZ59" s="69"/>
    </row>
    <row r="60" spans="1:78" ht="13.5" customHeight="1" x14ac:dyDescent="0.2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7"/>
      <c r="BM60" s="68"/>
      <c r="BN60" s="68"/>
      <c r="BO60" s="68"/>
      <c r="BP60" s="68"/>
      <c r="BQ60" s="68"/>
      <c r="BR60" s="68"/>
      <c r="BS60" s="68"/>
      <c r="BT60" s="68"/>
      <c r="BU60" s="68"/>
      <c r="BV60" s="68"/>
      <c r="BW60" s="68"/>
      <c r="BX60" s="68"/>
      <c r="BY60" s="68"/>
      <c r="BZ60" s="69"/>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7"/>
      <c r="BM61" s="68"/>
      <c r="BN61" s="68"/>
      <c r="BO61" s="68"/>
      <c r="BP61" s="68"/>
      <c r="BQ61" s="68"/>
      <c r="BR61" s="68"/>
      <c r="BS61" s="68"/>
      <c r="BT61" s="68"/>
      <c r="BU61" s="68"/>
      <c r="BV61" s="68"/>
      <c r="BW61" s="68"/>
      <c r="BX61" s="68"/>
      <c r="BY61" s="68"/>
      <c r="BZ61" s="69"/>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8"/>
      <c r="BN62" s="68"/>
      <c r="BO62" s="68"/>
      <c r="BP62" s="68"/>
      <c r="BQ62" s="68"/>
      <c r="BR62" s="68"/>
      <c r="BS62" s="68"/>
      <c r="BT62" s="68"/>
      <c r="BU62" s="68"/>
      <c r="BV62" s="68"/>
      <c r="BW62" s="68"/>
      <c r="BX62" s="68"/>
      <c r="BY62" s="68"/>
      <c r="BZ62" s="69"/>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8"/>
      <c r="BN63" s="68"/>
      <c r="BO63" s="68"/>
      <c r="BP63" s="68"/>
      <c r="BQ63" s="68"/>
      <c r="BR63" s="68"/>
      <c r="BS63" s="68"/>
      <c r="BT63" s="68"/>
      <c r="BU63" s="68"/>
      <c r="BV63" s="68"/>
      <c r="BW63" s="68"/>
      <c r="BX63" s="68"/>
      <c r="BY63" s="68"/>
      <c r="BZ63" s="69"/>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HhsCYZDZ35HatDvFWpFA2SkAK1dbJMuuXilG88T4zZnnwvlbc0JshC1dAj8xWPsx/2olHCj8WjyN5clN9ttIA==" saltValue="XJAlQdU4j3Y0V9VZqQD40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2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2018</v>
      </c>
      <c r="C6" s="34">
        <f t="shared" ref="C6:W6" si="3">C7</f>
        <v>232157</v>
      </c>
      <c r="D6" s="34">
        <f t="shared" si="3"/>
        <v>46</v>
      </c>
      <c r="E6" s="34">
        <f t="shared" si="3"/>
        <v>1</v>
      </c>
      <c r="F6" s="34">
        <f t="shared" si="3"/>
        <v>0</v>
      </c>
      <c r="G6" s="34">
        <f t="shared" si="3"/>
        <v>1</v>
      </c>
      <c r="H6" s="34" t="str">
        <f t="shared" si="3"/>
        <v>愛知県　犬山市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97.05</v>
      </c>
      <c r="P6" s="35">
        <f t="shared" si="3"/>
        <v>99.74</v>
      </c>
      <c r="Q6" s="35">
        <f t="shared" si="3"/>
        <v>1452</v>
      </c>
      <c r="R6" s="35">
        <f t="shared" si="3"/>
        <v>74175</v>
      </c>
      <c r="S6" s="35">
        <f t="shared" si="3"/>
        <v>74.900000000000006</v>
      </c>
      <c r="T6" s="35">
        <f t="shared" si="3"/>
        <v>990.32</v>
      </c>
      <c r="U6" s="35">
        <f t="shared" si="3"/>
        <v>73817</v>
      </c>
      <c r="V6" s="35">
        <f t="shared" si="3"/>
        <v>74.900000000000006</v>
      </c>
      <c r="W6" s="35">
        <f t="shared" si="3"/>
        <v>985.54</v>
      </c>
      <c r="X6" s="36">
        <f>IF(X7="",NA(),X7)</f>
        <v>114.98</v>
      </c>
      <c r="Y6" s="36">
        <f t="shared" ref="Y6:AG6" si="4">IF(Y7="",NA(),Y7)</f>
        <v>117.13</v>
      </c>
      <c r="Z6" s="36">
        <f t="shared" si="4"/>
        <v>115.02</v>
      </c>
      <c r="AA6" s="36">
        <f t="shared" si="4"/>
        <v>115.4</v>
      </c>
      <c r="AB6" s="36">
        <f t="shared" si="4"/>
        <v>114.99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745</v>
      </c>
      <c r="AU6" s="36">
        <f t="shared" ref="AU6:BC6" si="6">IF(AU7="",NA(),AU7)</f>
        <v>581.62</v>
      </c>
      <c r="AV6" s="36">
        <f t="shared" si="6"/>
        <v>743.79</v>
      </c>
      <c r="AW6" s="36">
        <f t="shared" si="6"/>
        <v>835.24</v>
      </c>
      <c r="AX6" s="36">
        <f t="shared" si="6"/>
        <v>640.49</v>
      </c>
      <c r="AY6" s="36">
        <f t="shared" si="6"/>
        <v>335.95</v>
      </c>
      <c r="AZ6" s="36">
        <f t="shared" si="6"/>
        <v>346.59</v>
      </c>
      <c r="BA6" s="36">
        <f t="shared" si="6"/>
        <v>357.82</v>
      </c>
      <c r="BB6" s="36">
        <f t="shared" si="6"/>
        <v>355.5</v>
      </c>
      <c r="BC6" s="36">
        <f t="shared" si="6"/>
        <v>349.83</v>
      </c>
      <c r="BD6" s="35" t="str">
        <f>IF(BD7="","",IF(BD7="-","【-】","【"&amp;SUBSTITUTE(TEXT(BD7,"#,##0.00"),"-","△")&amp;"】"))</f>
        <v>【261.93】</v>
      </c>
      <c r="BE6" s="35">
        <f>IF(BE7="",NA(),BE7)</f>
        <v>0</v>
      </c>
      <c r="BF6" s="35">
        <f t="shared" ref="BF6:BN6" si="7">IF(BF7="",NA(),BF7)</f>
        <v>0</v>
      </c>
      <c r="BG6" s="35">
        <f t="shared" si="7"/>
        <v>0</v>
      </c>
      <c r="BH6" s="35">
        <f t="shared" si="7"/>
        <v>0</v>
      </c>
      <c r="BI6" s="35">
        <f t="shared" si="7"/>
        <v>0</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114.08</v>
      </c>
      <c r="BQ6" s="36">
        <f t="shared" ref="BQ6:BY6" si="8">IF(BQ7="",NA(),BQ7)</f>
        <v>116.82</v>
      </c>
      <c r="BR6" s="36">
        <f t="shared" si="8"/>
        <v>114.77</v>
      </c>
      <c r="BS6" s="36">
        <f t="shared" si="8"/>
        <v>115.01</v>
      </c>
      <c r="BT6" s="36">
        <f t="shared" si="8"/>
        <v>114.04</v>
      </c>
      <c r="BU6" s="36">
        <f t="shared" si="8"/>
        <v>105.21</v>
      </c>
      <c r="BV6" s="36">
        <f t="shared" si="8"/>
        <v>105.71</v>
      </c>
      <c r="BW6" s="36">
        <f t="shared" si="8"/>
        <v>106.01</v>
      </c>
      <c r="BX6" s="36">
        <f t="shared" si="8"/>
        <v>104.57</v>
      </c>
      <c r="BY6" s="36">
        <f t="shared" si="8"/>
        <v>103.54</v>
      </c>
      <c r="BZ6" s="35" t="str">
        <f>IF(BZ7="","",IF(BZ7="-","【-】","【"&amp;SUBSTITUTE(TEXT(BZ7,"#,##0.00"),"-","△")&amp;"】"))</f>
        <v>【103.91】</v>
      </c>
      <c r="CA6" s="36">
        <f>IF(CA7="",NA(),CA7)</f>
        <v>97.78</v>
      </c>
      <c r="CB6" s="36">
        <f t="shared" ref="CB6:CJ6" si="9">IF(CB7="",NA(),CB7)</f>
        <v>96.27</v>
      </c>
      <c r="CC6" s="36">
        <f t="shared" si="9"/>
        <v>97.54</v>
      </c>
      <c r="CD6" s="36">
        <f t="shared" si="9"/>
        <v>97.81</v>
      </c>
      <c r="CE6" s="36">
        <f t="shared" si="9"/>
        <v>99.49</v>
      </c>
      <c r="CF6" s="36">
        <f t="shared" si="9"/>
        <v>162.59</v>
      </c>
      <c r="CG6" s="36">
        <f t="shared" si="9"/>
        <v>162.15</v>
      </c>
      <c r="CH6" s="36">
        <f t="shared" si="9"/>
        <v>162.24</v>
      </c>
      <c r="CI6" s="36">
        <f t="shared" si="9"/>
        <v>165.47</v>
      </c>
      <c r="CJ6" s="36">
        <f t="shared" si="9"/>
        <v>167.46</v>
      </c>
      <c r="CK6" s="35" t="str">
        <f>IF(CK7="","",IF(CK7="-","【-】","【"&amp;SUBSTITUTE(TEXT(CK7,"#,##0.00"),"-","△")&amp;"】"))</f>
        <v>【167.11】</v>
      </c>
      <c r="CL6" s="36">
        <f>IF(CL7="",NA(),CL7)</f>
        <v>75.44</v>
      </c>
      <c r="CM6" s="36">
        <f t="shared" ref="CM6:CU6" si="10">IF(CM7="",NA(),CM7)</f>
        <v>77.27</v>
      </c>
      <c r="CN6" s="36">
        <f t="shared" si="10"/>
        <v>77.849999999999994</v>
      </c>
      <c r="CO6" s="36">
        <f t="shared" si="10"/>
        <v>78.92</v>
      </c>
      <c r="CP6" s="36">
        <f t="shared" si="10"/>
        <v>79.27</v>
      </c>
      <c r="CQ6" s="36">
        <f t="shared" si="10"/>
        <v>59.17</v>
      </c>
      <c r="CR6" s="36">
        <f t="shared" si="10"/>
        <v>59.34</v>
      </c>
      <c r="CS6" s="36">
        <f t="shared" si="10"/>
        <v>59.11</v>
      </c>
      <c r="CT6" s="36">
        <f t="shared" si="10"/>
        <v>59.74</v>
      </c>
      <c r="CU6" s="36">
        <f t="shared" si="10"/>
        <v>59.46</v>
      </c>
      <c r="CV6" s="35" t="str">
        <f>IF(CV7="","",IF(CV7="-","【-】","【"&amp;SUBSTITUTE(TEXT(CV7,"#,##0.00"),"-","△")&amp;"】"))</f>
        <v>【60.27】</v>
      </c>
      <c r="CW6" s="36">
        <f>IF(CW7="",NA(),CW7)</f>
        <v>90.04</v>
      </c>
      <c r="CX6" s="36">
        <f t="shared" ref="CX6:DF6" si="11">IF(CX7="",NA(),CX7)</f>
        <v>88.73</v>
      </c>
      <c r="CY6" s="36">
        <f t="shared" si="11"/>
        <v>88</v>
      </c>
      <c r="CZ6" s="36">
        <f t="shared" si="11"/>
        <v>87.31</v>
      </c>
      <c r="DA6" s="36">
        <f t="shared" si="11"/>
        <v>88.31</v>
      </c>
      <c r="DB6" s="36">
        <f t="shared" si="11"/>
        <v>87.6</v>
      </c>
      <c r="DC6" s="36">
        <f t="shared" si="11"/>
        <v>87.74</v>
      </c>
      <c r="DD6" s="36">
        <f t="shared" si="11"/>
        <v>87.91</v>
      </c>
      <c r="DE6" s="36">
        <f t="shared" si="11"/>
        <v>87.28</v>
      </c>
      <c r="DF6" s="36">
        <f t="shared" si="11"/>
        <v>87.41</v>
      </c>
      <c r="DG6" s="35" t="str">
        <f>IF(DG7="","",IF(DG7="-","【-】","【"&amp;SUBSTITUTE(TEXT(DG7,"#,##0.00"),"-","△")&amp;"】"))</f>
        <v>【89.92】</v>
      </c>
      <c r="DH6" s="36">
        <f>IF(DH7="",NA(),DH7)</f>
        <v>48.19</v>
      </c>
      <c r="DI6" s="36">
        <f t="shared" ref="DI6:DQ6" si="12">IF(DI7="",NA(),DI7)</f>
        <v>48.8</v>
      </c>
      <c r="DJ6" s="36">
        <f t="shared" si="12"/>
        <v>49.19</v>
      </c>
      <c r="DK6" s="36">
        <f t="shared" si="12"/>
        <v>49.71</v>
      </c>
      <c r="DL6" s="36">
        <f t="shared" si="12"/>
        <v>50.3</v>
      </c>
      <c r="DM6" s="36">
        <f t="shared" si="12"/>
        <v>45.25</v>
      </c>
      <c r="DN6" s="36">
        <f t="shared" si="12"/>
        <v>46.27</v>
      </c>
      <c r="DO6" s="36">
        <f t="shared" si="12"/>
        <v>46.88</v>
      </c>
      <c r="DP6" s="36">
        <f t="shared" si="12"/>
        <v>46.94</v>
      </c>
      <c r="DQ6" s="36">
        <f t="shared" si="12"/>
        <v>47.62</v>
      </c>
      <c r="DR6" s="35" t="str">
        <f>IF(DR7="","",IF(DR7="-","【-】","【"&amp;SUBSTITUTE(TEXT(DR7,"#,##0.00"),"-","△")&amp;"】"))</f>
        <v>【48.85】</v>
      </c>
      <c r="DS6" s="36">
        <f>IF(DS7="",NA(),DS7)</f>
        <v>1.44</v>
      </c>
      <c r="DT6" s="36">
        <f t="shared" ref="DT6:EB6" si="13">IF(DT7="",NA(),DT7)</f>
        <v>1.43</v>
      </c>
      <c r="DU6" s="36">
        <f t="shared" si="13"/>
        <v>6.82</v>
      </c>
      <c r="DV6" s="36">
        <f t="shared" si="13"/>
        <v>7.32</v>
      </c>
      <c r="DW6" s="36">
        <f t="shared" si="13"/>
        <v>10.33</v>
      </c>
      <c r="DX6" s="36">
        <f t="shared" si="13"/>
        <v>10.71</v>
      </c>
      <c r="DY6" s="36">
        <f t="shared" si="13"/>
        <v>10.93</v>
      </c>
      <c r="DZ6" s="36">
        <f t="shared" si="13"/>
        <v>13.39</v>
      </c>
      <c r="EA6" s="36">
        <f t="shared" si="13"/>
        <v>14.48</v>
      </c>
      <c r="EB6" s="36">
        <f t="shared" si="13"/>
        <v>16.27</v>
      </c>
      <c r="EC6" s="35" t="str">
        <f>IF(EC7="","",IF(EC7="-","【-】","【"&amp;SUBSTITUTE(TEXT(EC7,"#,##0.00"),"-","△")&amp;"】"))</f>
        <v>【17.80】</v>
      </c>
      <c r="ED6" s="36">
        <f>IF(ED7="",NA(),ED7)</f>
        <v>1.62</v>
      </c>
      <c r="EE6" s="36">
        <f t="shared" ref="EE6:EM6" si="14">IF(EE7="",NA(),EE7)</f>
        <v>1.44</v>
      </c>
      <c r="EF6" s="36">
        <f t="shared" si="14"/>
        <v>1.36</v>
      </c>
      <c r="EG6" s="36">
        <f t="shared" si="14"/>
        <v>1</v>
      </c>
      <c r="EH6" s="36">
        <f t="shared" si="14"/>
        <v>1.26</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25">
      <c r="A7" s="29"/>
      <c r="B7" s="38">
        <v>2018</v>
      </c>
      <c r="C7" s="38">
        <v>232157</v>
      </c>
      <c r="D7" s="38">
        <v>46</v>
      </c>
      <c r="E7" s="38">
        <v>1</v>
      </c>
      <c r="F7" s="38">
        <v>0</v>
      </c>
      <c r="G7" s="38">
        <v>1</v>
      </c>
      <c r="H7" s="38" t="s">
        <v>93</v>
      </c>
      <c r="I7" s="38" t="s">
        <v>94</v>
      </c>
      <c r="J7" s="38" t="s">
        <v>95</v>
      </c>
      <c r="K7" s="38" t="s">
        <v>96</v>
      </c>
      <c r="L7" s="38" t="s">
        <v>97</v>
      </c>
      <c r="M7" s="38" t="s">
        <v>98</v>
      </c>
      <c r="N7" s="39" t="s">
        <v>99</v>
      </c>
      <c r="O7" s="39">
        <v>97.05</v>
      </c>
      <c r="P7" s="39">
        <v>99.74</v>
      </c>
      <c r="Q7" s="39">
        <v>1452</v>
      </c>
      <c r="R7" s="39">
        <v>74175</v>
      </c>
      <c r="S7" s="39">
        <v>74.900000000000006</v>
      </c>
      <c r="T7" s="39">
        <v>990.32</v>
      </c>
      <c r="U7" s="39">
        <v>73817</v>
      </c>
      <c r="V7" s="39">
        <v>74.900000000000006</v>
      </c>
      <c r="W7" s="39">
        <v>985.54</v>
      </c>
      <c r="X7" s="39">
        <v>114.98</v>
      </c>
      <c r="Y7" s="39">
        <v>117.13</v>
      </c>
      <c r="Z7" s="39">
        <v>115.02</v>
      </c>
      <c r="AA7" s="39">
        <v>115.4</v>
      </c>
      <c r="AB7" s="39">
        <v>114.99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745</v>
      </c>
      <c r="AU7" s="39">
        <v>581.62</v>
      </c>
      <c r="AV7" s="39">
        <v>743.79</v>
      </c>
      <c r="AW7" s="39">
        <v>835.24</v>
      </c>
      <c r="AX7" s="39">
        <v>640.49</v>
      </c>
      <c r="AY7" s="39">
        <v>335.95</v>
      </c>
      <c r="AZ7" s="39">
        <v>346.59</v>
      </c>
      <c r="BA7" s="39">
        <v>357.82</v>
      </c>
      <c r="BB7" s="39">
        <v>355.5</v>
      </c>
      <c r="BC7" s="39">
        <v>349.83</v>
      </c>
      <c r="BD7" s="39">
        <v>261.93</v>
      </c>
      <c r="BE7" s="39">
        <v>0</v>
      </c>
      <c r="BF7" s="39">
        <v>0</v>
      </c>
      <c r="BG7" s="39">
        <v>0</v>
      </c>
      <c r="BH7" s="39">
        <v>0</v>
      </c>
      <c r="BI7" s="39">
        <v>0</v>
      </c>
      <c r="BJ7" s="39">
        <v>319.82</v>
      </c>
      <c r="BK7" s="39">
        <v>312.02999999999997</v>
      </c>
      <c r="BL7" s="39">
        <v>307.45999999999998</v>
      </c>
      <c r="BM7" s="39">
        <v>312.58</v>
      </c>
      <c r="BN7" s="39">
        <v>314.87</v>
      </c>
      <c r="BO7" s="39">
        <v>270.45999999999998</v>
      </c>
      <c r="BP7" s="39">
        <v>114.08</v>
      </c>
      <c r="BQ7" s="39">
        <v>116.82</v>
      </c>
      <c r="BR7" s="39">
        <v>114.77</v>
      </c>
      <c r="BS7" s="39">
        <v>115.01</v>
      </c>
      <c r="BT7" s="39">
        <v>114.04</v>
      </c>
      <c r="BU7" s="39">
        <v>105.21</v>
      </c>
      <c r="BV7" s="39">
        <v>105.71</v>
      </c>
      <c r="BW7" s="39">
        <v>106.01</v>
      </c>
      <c r="BX7" s="39">
        <v>104.57</v>
      </c>
      <c r="BY7" s="39">
        <v>103.54</v>
      </c>
      <c r="BZ7" s="39">
        <v>103.91</v>
      </c>
      <c r="CA7" s="39">
        <v>97.78</v>
      </c>
      <c r="CB7" s="39">
        <v>96.27</v>
      </c>
      <c r="CC7" s="39">
        <v>97.54</v>
      </c>
      <c r="CD7" s="39">
        <v>97.81</v>
      </c>
      <c r="CE7" s="39">
        <v>99.49</v>
      </c>
      <c r="CF7" s="39">
        <v>162.59</v>
      </c>
      <c r="CG7" s="39">
        <v>162.15</v>
      </c>
      <c r="CH7" s="39">
        <v>162.24</v>
      </c>
      <c r="CI7" s="39">
        <v>165.47</v>
      </c>
      <c r="CJ7" s="39">
        <v>167.46</v>
      </c>
      <c r="CK7" s="39">
        <v>167.11</v>
      </c>
      <c r="CL7" s="39">
        <v>75.44</v>
      </c>
      <c r="CM7" s="39">
        <v>77.27</v>
      </c>
      <c r="CN7" s="39">
        <v>77.849999999999994</v>
      </c>
      <c r="CO7" s="39">
        <v>78.92</v>
      </c>
      <c r="CP7" s="39">
        <v>79.27</v>
      </c>
      <c r="CQ7" s="39">
        <v>59.17</v>
      </c>
      <c r="CR7" s="39">
        <v>59.34</v>
      </c>
      <c r="CS7" s="39">
        <v>59.11</v>
      </c>
      <c r="CT7" s="39">
        <v>59.74</v>
      </c>
      <c r="CU7" s="39">
        <v>59.46</v>
      </c>
      <c r="CV7" s="39">
        <v>60.27</v>
      </c>
      <c r="CW7" s="39">
        <v>90.04</v>
      </c>
      <c r="CX7" s="39">
        <v>88.73</v>
      </c>
      <c r="CY7" s="39">
        <v>88</v>
      </c>
      <c r="CZ7" s="39">
        <v>87.31</v>
      </c>
      <c r="DA7" s="39">
        <v>88.31</v>
      </c>
      <c r="DB7" s="39">
        <v>87.6</v>
      </c>
      <c r="DC7" s="39">
        <v>87.74</v>
      </c>
      <c r="DD7" s="39">
        <v>87.91</v>
      </c>
      <c r="DE7" s="39">
        <v>87.28</v>
      </c>
      <c r="DF7" s="39">
        <v>87.41</v>
      </c>
      <c r="DG7" s="39">
        <v>89.92</v>
      </c>
      <c r="DH7" s="39">
        <v>48.19</v>
      </c>
      <c r="DI7" s="39">
        <v>48.8</v>
      </c>
      <c r="DJ7" s="39">
        <v>49.19</v>
      </c>
      <c r="DK7" s="39">
        <v>49.71</v>
      </c>
      <c r="DL7" s="39">
        <v>50.3</v>
      </c>
      <c r="DM7" s="39">
        <v>45.25</v>
      </c>
      <c r="DN7" s="39">
        <v>46.27</v>
      </c>
      <c r="DO7" s="39">
        <v>46.88</v>
      </c>
      <c r="DP7" s="39">
        <v>46.94</v>
      </c>
      <c r="DQ7" s="39">
        <v>47.62</v>
      </c>
      <c r="DR7" s="39">
        <v>48.85</v>
      </c>
      <c r="DS7" s="39">
        <v>1.44</v>
      </c>
      <c r="DT7" s="39">
        <v>1.43</v>
      </c>
      <c r="DU7" s="39">
        <v>6.82</v>
      </c>
      <c r="DV7" s="39">
        <v>7.32</v>
      </c>
      <c r="DW7" s="39">
        <v>10.33</v>
      </c>
      <c r="DX7" s="39">
        <v>10.71</v>
      </c>
      <c r="DY7" s="39">
        <v>10.93</v>
      </c>
      <c r="DZ7" s="39">
        <v>13.39</v>
      </c>
      <c r="EA7" s="39">
        <v>14.48</v>
      </c>
      <c r="EB7" s="39">
        <v>16.27</v>
      </c>
      <c r="EC7" s="39">
        <v>17.8</v>
      </c>
      <c r="ED7" s="39">
        <v>1.62</v>
      </c>
      <c r="EE7" s="39">
        <v>1.44</v>
      </c>
      <c r="EF7" s="39">
        <v>1.36</v>
      </c>
      <c r="EG7" s="39">
        <v>1</v>
      </c>
      <c r="EH7" s="39">
        <v>1.26</v>
      </c>
      <c r="EI7" s="39">
        <v>0.72</v>
      </c>
      <c r="EJ7" s="39">
        <v>0.71</v>
      </c>
      <c r="EK7" s="39">
        <v>0.71</v>
      </c>
      <c r="EL7" s="39">
        <v>0.75</v>
      </c>
      <c r="EM7" s="39">
        <v>0.63</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2020-02-13T10:57:37Z</cp:lastPrinted>
  <dcterms:created xsi:type="dcterms:W3CDTF">2019-12-05T04:18:34Z</dcterms:created>
  <dcterms:modified xsi:type="dcterms:W3CDTF">2025-03-24T00:34:43Z</dcterms:modified>
  <cp:category/>
</cp:coreProperties>
</file>