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0CA05EBF-A4D6-4E4C-9C05-510614F62BEF}" xr6:coauthVersionLast="47" xr6:coauthVersionMax="47" xr10:uidLastSave="{00000000-0000-0000-0000-000000000000}"/>
  <workbookProtection workbookAlgorithmName="SHA-512" workbookHashValue="bKCIRlnPrJBDOSMx4q9/bde2bIgpMLhr7RhK330SInvnLhL69BrOGUoQGQcQWoV3bdP/ub+4hokGjXpi2n/n9g==" workbookSaltValue="n6hVSWp40JGOAM6j1UY2rA=="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W10" i="4" s="1"/>
  <c r="P6" i="5"/>
  <c r="P10" i="4" s="1"/>
  <c r="O6" i="5"/>
  <c r="I10" i="4" s="1"/>
  <c r="N6" i="5"/>
  <c r="B10" i="4" s="1"/>
  <c r="M6" i="5"/>
  <c r="AD8" i="4" s="1"/>
  <c r="L6" i="5"/>
  <c r="W8" i="4" s="1"/>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<sst xmlns="http://schemas.openxmlformats.org/spreadsheetml/2006/main" count="220" uniqueCount="108">
  <si>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</si>
  <si>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</si>
  <si>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</si>
  <si>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</si>
  <si>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</si>
  <si>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</si>
  <si>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</si>
  <si>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</si>
  <si>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</si>
  <si>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</si>
  <si>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</si>
  <si>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</si>
  <si>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</si>
  <si>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</si>
  <si>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</si>
  <si>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</si>
  <si>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</si>
  <si>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</si>
  <si>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</si>
  <si>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</si>
  <si>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</si>
  <si>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</si>
  <si>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</si>
  <si>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</si>
  <si>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</si>
  <si>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</si>
  <si>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</si>
  <si>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</si>
  <si>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</si>
  <si>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</si>
  <si>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</si>
  <si>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</si>
  <si>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</si>
  <si>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</si>
  <si>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</si>
  <si>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</si>
  <si>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</si>
  <si>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</si>
  <si>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</si>
  <si>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</si>
  <si>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</si>
  <si>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</si>
  <si>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</si>
  <si>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</si>
  <si>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</si>
  <si>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</si>
  <si>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</si>
  <si>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</si>
  <si>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</si>
  <si>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</si>
  <si>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</si>
  <si>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</si>
  <si>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</si>
  <si>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</si>
  <si>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</si>
  <si>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</si>
  <si>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</si>
  <si>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</si>
  <si>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</si>
  <si>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</si>
  <si>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</si>
  <si>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</si>
  <si>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</si>
  <si>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</si>
  <si>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</si>
  <si>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</si>
  <si>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</si>
  <si>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</si>
  <si>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</si>
  <si>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</si>
  <si>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</si>
  <si>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</si>
  <si>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</si>
  <si>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</si>
  <si>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</si>
  <si>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</si>
  <si>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</si>
  <si>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</si>
  <si>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</si>
  <si>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</si>
  <si>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</si>
  <si>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</si>
  <si>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</si>
  <si>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</si>
  <si>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</si>
  <si>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</si>
  <si>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</si>
  <si>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</si>
  <si>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</si>
  <si>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</si>
  <si>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</si>
  <si>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</si>
  <si>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</si>
  <si>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</si>
  <si>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</si>
  <si>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</si>
  <si>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</si>
  <si>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</si>
  <si>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</si>
  <si>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</si>
  <si>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</si>
  <si>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</si>
  <si>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</si>
  <si>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</si>
  <si>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</si>
  <si>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当市においては、現在進めている耐震化事業と並行して「老朽管路をどのように更新していくか」というのが喫緊の課題である。
　しかしながら、管路の更新には多額の投資が必要となるが、人口減少や節水機器の普及により、引き続き給水収益の減少が見込まれ、財源確保が難しい状況である。このような状況の中、より一層の経費削減や適切な企業債の活用など、更新投資にかかる財源確保に努めなければならない。
　以上のことを踏まえ、平成29年度に経営戦略を備えた第２期水道ビジョンを策定及び公表している。今後は水道ビジョンで示した投資計画・財政計画をもとに事業の運営を進めていく。なお、定期的に投資計画・財政計画の見直しを行い、令和９年度に策定予定の第３期水道ビジョンと併せて経営戦略を見直す予定である。</t>
    <rPh sb="95" eb="97">
      <t>キキ</t>
    </rPh>
    <rPh sb="98" eb="100">
      <t>フキュウ</t>
    </rPh>
    <rPh sb="301" eb="303">
      <t>レイワ</t>
    </rPh>
    <rPh sb="307" eb="309">
      <t>サクテイ</t>
    </rPh>
    <rPh sb="309" eb="311">
      <t>ヨテイ</t>
    </rPh>
    <rPh sb="312" eb="313">
      <t>ダイ</t>
    </rPh>
    <rPh sb="314" eb="315">
      <t>キ</t>
    </rPh>
    <rPh sb="315" eb="317">
      <t>スイドウ</t>
    </rPh>
    <rPh sb="322" eb="323">
      <t>アワ</t>
    </rPh>
    <phoneticPr fontId="4"/>
  </si>
  <si>
    <r>
      <t>　当市において、①有形固定資産減価償却率は、類似団体平均及び平成30年度全国平均と比べて低い水準にある。近年は減価償却費を上回る投資を続けており、次年度以降の数値も改善されていくことが見込まれる。
　一方で、②管路経年化率は、地方公営企業法施行規則に定める耐用年数（40年）を超える水道管路の割合が、類似団体平均及び平成30年度全国平均と比べ高い水準にある。これは事業開始年度(昭和32年度)に布設した水道管が多く、また平成30年度に取得した水道管延長が経年化を迎える水道管延長を下回っているため、数値が悪化したものである。
　</t>
    </r>
    <r>
      <rPr>
        <sz val="11"/>
        <rFont val="ＭＳ ゴシック"/>
        <family val="3"/>
        <charset val="128"/>
      </rPr>
      <t>③管路更新率について</t>
    </r>
    <r>
      <rPr>
        <sz val="11"/>
        <color theme="1"/>
        <rFont val="ＭＳ ゴシック"/>
        <family val="3"/>
        <charset val="128"/>
      </rPr>
      <t>は、類似団体平均及び平成30年度全国平均と比べ積極的に実施しているが、まだ老朽化している管路が多く存在するというのが現状である。</t>
    </r>
    <rPh sb="210" eb="212">
      <t>ヘイセイ</t>
    </rPh>
    <rPh sb="214" eb="216">
      <t>ネンド</t>
    </rPh>
    <rPh sb="217" eb="219">
      <t>シュトク</t>
    </rPh>
    <rPh sb="221" eb="224">
      <t>スイドウカン</t>
    </rPh>
    <rPh sb="224" eb="226">
      <t>エンチョウ</t>
    </rPh>
    <rPh sb="227" eb="230">
      <t>ケイネンカ</t>
    </rPh>
    <rPh sb="231" eb="232">
      <t>ムカ</t>
    </rPh>
    <rPh sb="234" eb="237">
      <t>スイドウカン</t>
    </rPh>
    <rPh sb="237" eb="239">
      <t>エンチョウ</t>
    </rPh>
    <rPh sb="240" eb="242">
      <t>シタマワ</t>
    </rPh>
    <rPh sb="269" eb="270">
      <t>リツ</t>
    </rPh>
    <phoneticPr fontId="4"/>
  </si>
  <si>
    <t>●経営の健全性について
　当市においては、毎年度経費削減に努めており、このことが、①経常収支比率、⑤料金回収率、⑥給水原価が類似団体平均及び平成30年度全国平均と比べ良好な水準として表れている。しかし、近年は給水量の減少による収益の減少や多額の投資による減価償却費の増加により、毎年指標が悪化している。
　また、④企業債残高対給水収益比率は、平成23年度、24年度に繰上償還を実施したこともあり、類似団体平均及び平成30年度全国平均と比べ低く、市民の将来負担を抑制している。しかし、今後は老朽施設等の更新に多額の投資が必要となり、その財源として企業債を活用するため、数値の悪化が見込まれる。
●効率性について
　⑧有収率は過去５年間90％以上を保っており、類似団体平均及び平成30年度全国平均と比べて高い水準にある。平成30年度は漏水量が減少し、平成25年度以前の水準へ回復した。
　一方で、⑦施設利用率は配水量の減少により悪化傾向にある。平成25年度に配水池の容量を縮小する等、ダウンサイジングを進めているが、指標には反映されておらず、類似団体平均及び平成30年度全国平均と比べて低い水準にある。</t>
    <rPh sb="119" eb="121">
      <t>タガク</t>
    </rPh>
    <rPh sb="122" eb="124">
      <t>トウシ</t>
    </rPh>
    <rPh sb="127" eb="132">
      <t>ゲンカショウキャクヒ</t>
    </rPh>
    <rPh sb="133" eb="135">
      <t>ゾウカ</t>
    </rPh>
    <rPh sb="139" eb="141">
      <t>マイトシ</t>
    </rPh>
    <rPh sb="141" eb="143">
      <t>シヒョウ</t>
    </rPh>
    <rPh sb="144" eb="146">
      <t>アッカ</t>
    </rPh>
    <rPh sb="359" eb="361">
      <t>ヘイセイ</t>
    </rPh>
    <rPh sb="363" eb="365">
      <t>ネンド</t>
    </rPh>
    <rPh sb="366" eb="368">
      <t>ロウスイ</t>
    </rPh>
    <rPh sb="368" eb="369">
      <t>リョウ</t>
    </rPh>
    <rPh sb="370" eb="372">
      <t>ゲンショウ</t>
    </rPh>
    <rPh sb="374" eb="376">
      <t>ヘイセイ</t>
    </rPh>
    <rPh sb="378" eb="380">
      <t>ネンド</t>
    </rPh>
    <rPh sb="380" eb="382">
      <t>イゼン</t>
    </rPh>
    <rPh sb="383" eb="385">
      <t>スイジュン</t>
    </rPh>
    <rPh sb="386" eb="388">
      <t>カイフク</t>
    </rPh>
    <rPh sb="404" eb="406">
      <t>ハイスイ</t>
    </rPh>
    <rPh sb="406" eb="407">
      <t>リョウ</t>
    </rPh>
    <rPh sb="408" eb="410">
      <t>ゲンショウ</t>
    </rPh>
    <rPh sb="413" eb="415">
      <t>アッカ</t>
    </rPh>
    <rPh sb="415" eb="417">
      <t>ケイコウ</t>
    </rPh>
    <rPh sb="432" eb="434">
      <t>ヨウリョウ</t>
    </rPh>
    <rPh sb="435" eb="437">
      <t>シュクショウ</t>
    </rPh>
    <rPh sb="439" eb="440">
      <t>ナド</t>
    </rPh>
    <rPh sb="450" eb="451">
      <t>スス</t>
    </rPh>
    <rPh sb="457" eb="459">
      <t>シヒョウ</t>
    </rPh>
    <rPh sb="461" eb="463">
      <t>ハンエイ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</si>
</sst>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1.35</c:v>
                </c:pt>
                <c:pt idx="1">
                  <c:v>1.66</c:v>
                </c:pt>
                <c:pt idx="2">
                  <c:v>1.46</c:v>
                </c:pt>
                <c:pt idx="3">
                  <c:v>1.25</c:v>
                </c:pt>
                <c:pt idx="4">
                  <c:v>1.2</c:v>
                </c:pt>
              </c:numCache>
            </c:numRef>
          </c:val>
          <c:extLst>
            <c:ext xmlns:c16="http://schemas.microsoft.com/office/drawing/2014/chart" uri="{C3380CC4-5D6E-409C-BE32-E72D297353CC}">
              <c16:uniqueId val="{00000000-EFBA-4E61-A6E2-522A929FA37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EFBA-4E61-A6E2-522A929FA37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60.74</c:v>
                </c:pt>
                <c:pt idx="1">
                  <c:v>60.45</c:v>
                </c:pt>
                <c:pt idx="2">
                  <c:v>60.72</c:v>
                </c:pt>
                <c:pt idx="3">
                  <c:v>60.22</c:v>
                </c:pt>
                <c:pt idx="4">
                  <c:v>59.15</c:v>
                </c:pt>
              </c:numCache>
            </c:numRef>
          </c:val>
          <c:extLst>
            <c:ext xmlns:c16="http://schemas.microsoft.com/office/drawing/2014/chart" uri="{C3380CC4-5D6E-409C-BE32-E72D297353CC}">
              <c16:uniqueId val="{00000000-7698-47C1-B61E-36381EA1F64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7698-47C1-B61E-36381EA1F64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91.97</c:v>
                </c:pt>
                <c:pt idx="1">
                  <c:v>91.91</c:v>
                </c:pt>
                <c:pt idx="2">
                  <c:v>91.63</c:v>
                </c:pt>
                <c:pt idx="3">
                  <c:v>91.34</c:v>
                </c:pt>
                <c:pt idx="4">
                  <c:v>92.44</c:v>
                </c:pt>
              </c:numCache>
            </c:numRef>
          </c:val>
          <c:extLst>
            <c:ext xmlns:c16="http://schemas.microsoft.com/office/drawing/2014/chart" uri="{C3380CC4-5D6E-409C-BE32-E72D297353CC}">
              <c16:uniqueId val="{00000000-C8A5-40E1-8960-051E1935CDF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C8A5-40E1-8960-051E1935CDF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138.47999999999999</c:v>
                </c:pt>
                <c:pt idx="1">
                  <c:v>136.91999999999999</c:v>
                </c:pt>
                <c:pt idx="2">
                  <c:v>134.62</c:v>
                </c:pt>
                <c:pt idx="3">
                  <c:v>132.93</c:v>
                </c:pt>
                <c:pt idx="4">
                  <c:v>125.61</c:v>
                </c:pt>
              </c:numCache>
            </c:numRef>
          </c:val>
          <c:extLst>
            <c:ext xmlns:c16="http://schemas.microsoft.com/office/drawing/2014/chart" uri="{C3380CC4-5D6E-409C-BE32-E72D297353CC}">
              <c16:uniqueId val="{00000000-9C53-4A0A-B6A2-EE3FA50152F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9C53-4A0A-B6A2-EE3FA50152F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43.21</c:v>
                </c:pt>
                <c:pt idx="1">
                  <c:v>43.79</c:v>
                </c:pt>
                <c:pt idx="2">
                  <c:v>42.58</c:v>
                </c:pt>
                <c:pt idx="3">
                  <c:v>40.700000000000003</c:v>
                </c:pt>
                <c:pt idx="4">
                  <c:v>41.4</c:v>
                </c:pt>
              </c:numCache>
            </c:numRef>
          </c:val>
          <c:extLst>
            <c:ext xmlns:c16="http://schemas.microsoft.com/office/drawing/2014/chart" uri="{C3380CC4-5D6E-409C-BE32-E72D297353CC}">
              <c16:uniqueId val="{00000000-B155-45F3-B73C-A02DCF09FBD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B155-45F3-B73C-A02DCF09FBD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20.59</c:v>
                </c:pt>
                <c:pt idx="1">
                  <c:v>22.78</c:v>
                </c:pt>
                <c:pt idx="2">
                  <c:v>24.04</c:v>
                </c:pt>
                <c:pt idx="3">
                  <c:v>27.85</c:v>
                </c:pt>
                <c:pt idx="4">
                  <c:v>28.84</c:v>
                </c:pt>
              </c:numCache>
            </c:numRef>
          </c:val>
          <c:extLst>
            <c:ext xmlns:c16="http://schemas.microsoft.com/office/drawing/2014/chart" uri="{C3380CC4-5D6E-409C-BE32-E72D297353CC}">
              <c16:uniqueId val="{00000000-9991-4FEE-B773-87E9319348E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9991-4FEE-B773-87E9319348E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F7-4CE3-BC62-0B45D376AD4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B5F7-4CE3-BC62-0B45D376AD4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599.45000000000005</c:v>
                </c:pt>
                <c:pt idx="1">
                  <c:v>825.45</c:v>
                </c:pt>
                <c:pt idx="2">
                  <c:v>474.42</c:v>
                </c:pt>
                <c:pt idx="3">
                  <c:v>302.55</c:v>
                </c:pt>
                <c:pt idx="4">
                  <c:v>425.24</c:v>
                </c:pt>
              </c:numCache>
            </c:numRef>
          </c:val>
          <c:extLst>
            <c:ext xmlns:c16="http://schemas.microsoft.com/office/drawing/2014/chart" uri="{C3380CC4-5D6E-409C-BE32-E72D297353CC}">
              <c16:uniqueId val="{00000000-16BB-4E35-AEEE-CCAE0B97404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16BB-4E35-AEEE-CCAE0B97404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140.41999999999999</c:v>
                </c:pt>
                <c:pt idx="1">
                  <c:v>140.85</c:v>
                </c:pt>
                <c:pt idx="2">
                  <c:v>141.07</c:v>
                </c:pt>
                <c:pt idx="3">
                  <c:v>141.51</c:v>
                </c:pt>
                <c:pt idx="4">
                  <c:v>136.84</c:v>
                </c:pt>
              </c:numCache>
            </c:numRef>
          </c:val>
          <c:extLst>
            <c:ext xmlns:c16="http://schemas.microsoft.com/office/drawing/2014/chart" uri="{C3380CC4-5D6E-409C-BE32-E72D297353CC}">
              <c16:uniqueId val="{00000000-8DA2-4102-A8FE-387E259108A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8DA2-4102-A8FE-387E259108A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140.9</c:v>
                </c:pt>
                <c:pt idx="1">
                  <c:v>139.25</c:v>
                </c:pt>
                <c:pt idx="2">
                  <c:v>135.97</c:v>
                </c:pt>
                <c:pt idx="3">
                  <c:v>133.69</c:v>
                </c:pt>
                <c:pt idx="4">
                  <c:v>125.69</c:v>
                </c:pt>
              </c:numCache>
            </c:numRef>
          </c:val>
          <c:extLst>
            <c:ext xmlns:c16="http://schemas.microsoft.com/office/drawing/2014/chart" uri="{C3380CC4-5D6E-409C-BE32-E72D297353CC}">
              <c16:uniqueId val="{00000000-F605-4A70-9579-A447772954D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F605-4A70-9579-A447772954D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117.94</c:v>
                </c:pt>
                <c:pt idx="1">
                  <c:v>119.12</c:v>
                </c:pt>
                <c:pt idx="2">
                  <c:v>122.24</c:v>
                </c:pt>
                <c:pt idx="3">
                  <c:v>123.72</c:v>
                </c:pt>
                <c:pt idx="4">
                  <c:v>131.51</c:v>
                </c:pt>
              </c:numCache>
            </c:numRef>
          </c:val>
          <c:extLst>
            <c:ext xmlns:c16="http://schemas.microsoft.com/office/drawing/2014/chart" uri="{C3380CC4-5D6E-409C-BE32-E72D297353CC}">
              <c16:uniqueId val="{00000000-9307-4ACD-89B5-9B9D86A2748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9307-4ACD-89B5-9B9D86A2748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4" t="str">
        <f>データ!H6</f>
        <v>愛知県　稲沢市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137069</v>
      </c>
      <c r="AM8" s="70"/>
      <c r="AN8" s="70"/>
      <c r="AO8" s="70"/>
      <c r="AP8" s="70"/>
      <c r="AQ8" s="70"/>
      <c r="AR8" s="70"/>
      <c r="AS8" s="70"/>
      <c r="AT8" s="66">
        <f>データ!$S$6</f>
        <v>79.349999999999994</v>
      </c>
      <c r="AU8" s="67"/>
      <c r="AV8" s="67"/>
      <c r="AW8" s="67"/>
      <c r="AX8" s="67"/>
      <c r="AY8" s="67"/>
      <c r="AZ8" s="67"/>
      <c r="BA8" s="67"/>
      <c r="BB8" s="69">
        <f>データ!$T$6</f>
        <v>1727.4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5">
      <c r="A10" s="2"/>
      <c r="B10" s="66" t="str">
        <f>データ!$N$6</f>
        <v>-</v>
      </c>
      <c r="C10" s="67"/>
      <c r="D10" s="67"/>
      <c r="E10" s="67"/>
      <c r="F10" s="67"/>
      <c r="G10" s="67"/>
      <c r="H10" s="67"/>
      <c r="I10" s="66">
        <f>データ!$O$6</f>
        <v>84.08</v>
      </c>
      <c r="J10" s="67"/>
      <c r="K10" s="67"/>
      <c r="L10" s="67"/>
      <c r="M10" s="67"/>
      <c r="N10" s="67"/>
      <c r="O10" s="68"/>
      <c r="P10" s="69">
        <f>データ!$P$6</f>
        <v>99.98</v>
      </c>
      <c r="Q10" s="69"/>
      <c r="R10" s="69"/>
      <c r="S10" s="69"/>
      <c r="T10" s="69"/>
      <c r="U10" s="69"/>
      <c r="V10" s="69"/>
      <c r="W10" s="70">
        <f>データ!$Q$6</f>
        <v>2484</v>
      </c>
      <c r="X10" s="70"/>
      <c r="Y10" s="70"/>
      <c r="Z10" s="70"/>
      <c r="AA10" s="70"/>
      <c r="AB10" s="70"/>
      <c r="AC10" s="70"/>
      <c r="AD10" s="2"/>
      <c r="AE10" s="2"/>
      <c r="AF10" s="2"/>
      <c r="AG10" s="2"/>
      <c r="AH10" s="4"/>
      <c r="AI10" s="4"/>
      <c r="AJ10" s="4"/>
      <c r="AK10" s="4"/>
      <c r="AL10" s="70">
        <f>データ!$U$6</f>
        <v>136885</v>
      </c>
      <c r="AM10" s="70"/>
      <c r="AN10" s="70"/>
      <c r="AO10" s="70"/>
      <c r="AP10" s="70"/>
      <c r="AQ10" s="70"/>
      <c r="AR10" s="70"/>
      <c r="AS10" s="70"/>
      <c r="AT10" s="66">
        <f>データ!$V$6</f>
        <v>79.3</v>
      </c>
      <c r="AU10" s="67"/>
      <c r="AV10" s="67"/>
      <c r="AW10" s="67"/>
      <c r="AX10" s="67"/>
      <c r="AY10" s="67"/>
      <c r="AZ10" s="67"/>
      <c r="BA10" s="67"/>
      <c r="BB10" s="69">
        <f>データ!$W$6</f>
        <v>1726.17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KtEaIxKr7PziMweiVJfCSxDW+FV6t1LzZR2x9J/9rvQAntYaMX5k/dSIrmJUVwIP0gTEi8tRRFxBv973aqD73A==" saltValue="KEa1dcHmiGbsJ3NwcPfaQ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5">
      <c r="A6" s="29" t="s">
        <v>92</v>
      </c>
      <c r="B6" s="34">
        <f>B7</f>
        <v>2018</v>
      </c>
      <c r="C6" s="34">
        <f t="shared" ref="C6:W6" si="3">C7</f>
        <v>232203</v>
      </c>
      <c r="D6" s="34">
        <f t="shared" si="3"/>
        <v>46</v>
      </c>
      <c r="E6" s="34">
        <f t="shared" si="3"/>
        <v>1</v>
      </c>
      <c r="F6" s="34">
        <f t="shared" si="3"/>
        <v>0</v>
      </c>
      <c r="G6" s="34">
        <f t="shared" si="3"/>
        <v>1</v>
      </c>
      <c r="H6" s="34" t="str">
        <f t="shared" si="3"/>
        <v>愛知県　稲沢市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84.08</v>
      </c>
      <c r="P6" s="35">
        <f t="shared" si="3"/>
        <v>99.98</v>
      </c>
      <c r="Q6" s="35">
        <f t="shared" si="3"/>
        <v>2484</v>
      </c>
      <c r="R6" s="35">
        <f t="shared" si="3"/>
        <v>137069</v>
      </c>
      <c r="S6" s="35">
        <f t="shared" si="3"/>
        <v>79.349999999999994</v>
      </c>
      <c r="T6" s="35">
        <f t="shared" si="3"/>
        <v>1727.4</v>
      </c>
      <c r="U6" s="35">
        <f t="shared" si="3"/>
        <v>136885</v>
      </c>
      <c r="V6" s="35">
        <f t="shared" si="3"/>
        <v>79.3</v>
      </c>
      <c r="W6" s="35">
        <f t="shared" si="3"/>
        <v>1726.17</v>
      </c>
      <c r="X6" s="36">
        <f>IF(X7="",NA(),X7)</f>
        <v>138.47999999999999</v>
      </c>
      <c r="Y6" s="36">
        <f t="shared" ref="Y6:AG6" si="4">IF(Y7="",NA(),Y7)</f>
        <v>136.91999999999999</v>
      </c>
      <c r="Z6" s="36">
        <f t="shared" si="4"/>
        <v>134.62</v>
      </c>
      <c r="AA6" s="36">
        <f t="shared" si="4"/>
        <v>132.93</v>
      </c>
      <c r="AB6" s="36">
        <f t="shared" si="4"/>
        <v>125.61</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599.45000000000005</v>
      </c>
      <c r="AU6" s="36">
        <f t="shared" ref="AU6:BC6" si="6">IF(AU7="",NA(),AU7)</f>
        <v>825.45</v>
      </c>
      <c r="AV6" s="36">
        <f t="shared" si="6"/>
        <v>474.42</v>
      </c>
      <c r="AW6" s="36">
        <f t="shared" si="6"/>
        <v>302.55</v>
      </c>
      <c r="AX6" s="36">
        <f t="shared" si="6"/>
        <v>425.24</v>
      </c>
      <c r="AY6" s="36">
        <f t="shared" si="6"/>
        <v>344.19</v>
      </c>
      <c r="AZ6" s="36">
        <f t="shared" si="6"/>
        <v>352.05</v>
      </c>
      <c r="BA6" s="36">
        <f t="shared" si="6"/>
        <v>349.04</v>
      </c>
      <c r="BB6" s="36">
        <f t="shared" si="6"/>
        <v>337.49</v>
      </c>
      <c r="BC6" s="36">
        <f t="shared" si="6"/>
        <v>335.6</v>
      </c>
      <c r="BD6" s="35" t="str">
        <f>IF(BD7="","",IF(BD7="-","【-】","【"&amp;SUBSTITUTE(TEXT(BD7,"#,##0.00"),"-","△")&amp;"】"))</f>
        <v>【261.93】</v>
      </c>
      <c r="BE6" s="36">
        <f>IF(BE7="",NA(),BE7)</f>
        <v>140.41999999999999</v>
      </c>
      <c r="BF6" s="36">
        <f t="shared" ref="BF6:BN6" si="7">IF(BF7="",NA(),BF7)</f>
        <v>140.85</v>
      </c>
      <c r="BG6" s="36">
        <f t="shared" si="7"/>
        <v>141.07</v>
      </c>
      <c r="BH6" s="36">
        <f t="shared" si="7"/>
        <v>141.51</v>
      </c>
      <c r="BI6" s="36">
        <f t="shared" si="7"/>
        <v>136.84</v>
      </c>
      <c r="BJ6" s="36">
        <f t="shared" si="7"/>
        <v>252.09</v>
      </c>
      <c r="BK6" s="36">
        <f t="shared" si="7"/>
        <v>250.76</v>
      </c>
      <c r="BL6" s="36">
        <f t="shared" si="7"/>
        <v>254.54</v>
      </c>
      <c r="BM6" s="36">
        <f t="shared" si="7"/>
        <v>265.92</v>
      </c>
      <c r="BN6" s="36">
        <f t="shared" si="7"/>
        <v>258.26</v>
      </c>
      <c r="BO6" s="35" t="str">
        <f>IF(BO7="","",IF(BO7="-","【-】","【"&amp;SUBSTITUTE(TEXT(BO7,"#,##0.00"),"-","△")&amp;"】"))</f>
        <v>【270.46】</v>
      </c>
      <c r="BP6" s="36">
        <f>IF(BP7="",NA(),BP7)</f>
        <v>140.9</v>
      </c>
      <c r="BQ6" s="36">
        <f t="shared" ref="BQ6:BY6" si="8">IF(BQ7="",NA(),BQ7)</f>
        <v>139.25</v>
      </c>
      <c r="BR6" s="36">
        <f t="shared" si="8"/>
        <v>135.97</v>
      </c>
      <c r="BS6" s="36">
        <f t="shared" si="8"/>
        <v>133.69</v>
      </c>
      <c r="BT6" s="36">
        <f t="shared" si="8"/>
        <v>125.69</v>
      </c>
      <c r="BU6" s="36">
        <f t="shared" si="8"/>
        <v>106.22</v>
      </c>
      <c r="BV6" s="36">
        <f t="shared" si="8"/>
        <v>106.69</v>
      </c>
      <c r="BW6" s="36">
        <f t="shared" si="8"/>
        <v>106.52</v>
      </c>
      <c r="BX6" s="36">
        <f t="shared" si="8"/>
        <v>105.86</v>
      </c>
      <c r="BY6" s="36">
        <f t="shared" si="8"/>
        <v>106.07</v>
      </c>
      <c r="BZ6" s="35" t="str">
        <f>IF(BZ7="","",IF(BZ7="-","【-】","【"&amp;SUBSTITUTE(TEXT(BZ7,"#,##0.00"),"-","△")&amp;"】"))</f>
        <v>【103.91】</v>
      </c>
      <c r="CA6" s="36">
        <f>IF(CA7="",NA(),CA7)</f>
        <v>117.94</v>
      </c>
      <c r="CB6" s="36">
        <f t="shared" ref="CB6:CJ6" si="9">IF(CB7="",NA(),CB7)</f>
        <v>119.12</v>
      </c>
      <c r="CC6" s="36">
        <f t="shared" si="9"/>
        <v>122.24</v>
      </c>
      <c r="CD6" s="36">
        <f t="shared" si="9"/>
        <v>123.72</v>
      </c>
      <c r="CE6" s="36">
        <f t="shared" si="9"/>
        <v>131.51</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60.74</v>
      </c>
      <c r="CM6" s="36">
        <f t="shared" ref="CM6:CU6" si="10">IF(CM7="",NA(),CM7)</f>
        <v>60.45</v>
      </c>
      <c r="CN6" s="36">
        <f t="shared" si="10"/>
        <v>60.72</v>
      </c>
      <c r="CO6" s="36">
        <f t="shared" si="10"/>
        <v>60.22</v>
      </c>
      <c r="CP6" s="36">
        <f t="shared" si="10"/>
        <v>59.15</v>
      </c>
      <c r="CQ6" s="36">
        <f t="shared" si="10"/>
        <v>62.12</v>
      </c>
      <c r="CR6" s="36">
        <f t="shared" si="10"/>
        <v>62.26</v>
      </c>
      <c r="CS6" s="36">
        <f t="shared" si="10"/>
        <v>62.1</v>
      </c>
      <c r="CT6" s="36">
        <f t="shared" si="10"/>
        <v>62.38</v>
      </c>
      <c r="CU6" s="36">
        <f t="shared" si="10"/>
        <v>62.83</v>
      </c>
      <c r="CV6" s="35" t="str">
        <f>IF(CV7="","",IF(CV7="-","【-】","【"&amp;SUBSTITUTE(TEXT(CV7,"#,##0.00"),"-","△")&amp;"】"))</f>
        <v>【60.27】</v>
      </c>
      <c r="CW6" s="36">
        <f>IF(CW7="",NA(),CW7)</f>
        <v>91.97</v>
      </c>
      <c r="CX6" s="36">
        <f t="shared" ref="CX6:DF6" si="11">IF(CX7="",NA(),CX7)</f>
        <v>91.91</v>
      </c>
      <c r="CY6" s="36">
        <f t="shared" si="11"/>
        <v>91.63</v>
      </c>
      <c r="CZ6" s="36">
        <f t="shared" si="11"/>
        <v>91.34</v>
      </c>
      <c r="DA6" s="36">
        <f t="shared" si="11"/>
        <v>92.44</v>
      </c>
      <c r="DB6" s="36">
        <f t="shared" si="11"/>
        <v>89.45</v>
      </c>
      <c r="DC6" s="36">
        <f t="shared" si="11"/>
        <v>89.5</v>
      </c>
      <c r="DD6" s="36">
        <f t="shared" si="11"/>
        <v>89.52</v>
      </c>
      <c r="DE6" s="36">
        <f t="shared" si="11"/>
        <v>89.17</v>
      </c>
      <c r="DF6" s="36">
        <f t="shared" si="11"/>
        <v>88.86</v>
      </c>
      <c r="DG6" s="35" t="str">
        <f>IF(DG7="","",IF(DG7="-","【-】","【"&amp;SUBSTITUTE(TEXT(DG7,"#,##0.00"),"-","△")&amp;"】"))</f>
        <v>【89.92】</v>
      </c>
      <c r="DH6" s="36">
        <f>IF(DH7="",NA(),DH7)</f>
        <v>43.21</v>
      </c>
      <c r="DI6" s="36">
        <f t="shared" ref="DI6:DQ6" si="12">IF(DI7="",NA(),DI7)</f>
        <v>43.79</v>
      </c>
      <c r="DJ6" s="36">
        <f t="shared" si="12"/>
        <v>42.58</v>
      </c>
      <c r="DK6" s="36">
        <f t="shared" si="12"/>
        <v>40.700000000000003</v>
      </c>
      <c r="DL6" s="36">
        <f t="shared" si="12"/>
        <v>41.4</v>
      </c>
      <c r="DM6" s="36">
        <f t="shared" si="12"/>
        <v>44.91</v>
      </c>
      <c r="DN6" s="36">
        <f t="shared" si="12"/>
        <v>45.89</v>
      </c>
      <c r="DO6" s="36">
        <f t="shared" si="12"/>
        <v>46.58</v>
      </c>
      <c r="DP6" s="36">
        <f t="shared" si="12"/>
        <v>46.99</v>
      </c>
      <c r="DQ6" s="36">
        <f t="shared" si="12"/>
        <v>47.89</v>
      </c>
      <c r="DR6" s="35" t="str">
        <f>IF(DR7="","",IF(DR7="-","【-】","【"&amp;SUBSTITUTE(TEXT(DR7,"#,##0.00"),"-","△")&amp;"】"))</f>
        <v>【48.85】</v>
      </c>
      <c r="DS6" s="36">
        <f>IF(DS7="",NA(),DS7)</f>
        <v>20.59</v>
      </c>
      <c r="DT6" s="36">
        <f t="shared" ref="DT6:EB6" si="13">IF(DT7="",NA(),DT7)</f>
        <v>22.78</v>
      </c>
      <c r="DU6" s="36">
        <f t="shared" si="13"/>
        <v>24.04</v>
      </c>
      <c r="DV6" s="36">
        <f t="shared" si="13"/>
        <v>27.85</v>
      </c>
      <c r="DW6" s="36">
        <f t="shared" si="13"/>
        <v>28.84</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1.35</v>
      </c>
      <c r="EE6" s="36">
        <f t="shared" ref="EE6:EM6" si="14">IF(EE7="",NA(),EE7)</f>
        <v>1.66</v>
      </c>
      <c r="EF6" s="36">
        <f t="shared" si="14"/>
        <v>1.46</v>
      </c>
      <c r="EG6" s="36">
        <f t="shared" si="14"/>
        <v>1.25</v>
      </c>
      <c r="EH6" s="36">
        <f t="shared" si="14"/>
        <v>1.2</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25">
      <c r="A7" s="29"/>
      <c r="B7" s="38">
        <v>2018</v>
      </c>
      <c r="C7" s="38">
        <v>232203</v>
      </c>
      <c r="D7" s="38">
        <v>46</v>
      </c>
      <c r="E7" s="38">
        <v>1</v>
      </c>
      <c r="F7" s="38">
        <v>0</v>
      </c>
      <c r="G7" s="38">
        <v>1</v>
      </c>
      <c r="H7" s="38" t="s">
        <v>93</v>
      </c>
      <c r="I7" s="38" t="s">
        <v>94</v>
      </c>
      <c r="J7" s="38" t="s">
        <v>95</v>
      </c>
      <c r="K7" s="38" t="s">
        <v>96</v>
      </c>
      <c r="L7" s="38" t="s">
        <v>97</v>
      </c>
      <c r="M7" s="38" t="s">
        <v>98</v>
      </c>
      <c r="N7" s="39" t="s">
        <v>99</v>
      </c>
      <c r="O7" s="39">
        <v>84.08</v>
      </c>
      <c r="P7" s="39">
        <v>99.98</v>
      </c>
      <c r="Q7" s="39">
        <v>2484</v>
      </c>
      <c r="R7" s="39">
        <v>137069</v>
      </c>
      <c r="S7" s="39">
        <v>79.349999999999994</v>
      </c>
      <c r="T7" s="39">
        <v>1727.4</v>
      </c>
      <c r="U7" s="39">
        <v>136885</v>
      </c>
      <c r="V7" s="39">
        <v>79.3</v>
      </c>
      <c r="W7" s="39">
        <v>1726.17</v>
      </c>
      <c r="X7" s="39">
        <v>138.47999999999999</v>
      </c>
      <c r="Y7" s="39">
        <v>136.91999999999999</v>
      </c>
      <c r="Z7" s="39">
        <v>134.62</v>
      </c>
      <c r="AA7" s="39">
        <v>132.93</v>
      </c>
      <c r="AB7" s="39">
        <v>125.61</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599.45000000000005</v>
      </c>
      <c r="AU7" s="39">
        <v>825.45</v>
      </c>
      <c r="AV7" s="39">
        <v>474.42</v>
      </c>
      <c r="AW7" s="39">
        <v>302.55</v>
      </c>
      <c r="AX7" s="39">
        <v>425.24</v>
      </c>
      <c r="AY7" s="39">
        <v>344.19</v>
      </c>
      <c r="AZ7" s="39">
        <v>352.05</v>
      </c>
      <c r="BA7" s="39">
        <v>349.04</v>
      </c>
      <c r="BB7" s="39">
        <v>337.49</v>
      </c>
      <c r="BC7" s="39">
        <v>335.6</v>
      </c>
      <c r="BD7" s="39">
        <v>261.93</v>
      </c>
      <c r="BE7" s="39">
        <v>140.41999999999999</v>
      </c>
      <c r="BF7" s="39">
        <v>140.85</v>
      </c>
      <c r="BG7" s="39">
        <v>141.07</v>
      </c>
      <c r="BH7" s="39">
        <v>141.51</v>
      </c>
      <c r="BI7" s="39">
        <v>136.84</v>
      </c>
      <c r="BJ7" s="39">
        <v>252.09</v>
      </c>
      <c r="BK7" s="39">
        <v>250.76</v>
      </c>
      <c r="BL7" s="39">
        <v>254.54</v>
      </c>
      <c r="BM7" s="39">
        <v>265.92</v>
      </c>
      <c r="BN7" s="39">
        <v>258.26</v>
      </c>
      <c r="BO7" s="39">
        <v>270.45999999999998</v>
      </c>
      <c r="BP7" s="39">
        <v>140.9</v>
      </c>
      <c r="BQ7" s="39">
        <v>139.25</v>
      </c>
      <c r="BR7" s="39">
        <v>135.97</v>
      </c>
      <c r="BS7" s="39">
        <v>133.69</v>
      </c>
      <c r="BT7" s="39">
        <v>125.69</v>
      </c>
      <c r="BU7" s="39">
        <v>106.22</v>
      </c>
      <c r="BV7" s="39">
        <v>106.69</v>
      </c>
      <c r="BW7" s="39">
        <v>106.52</v>
      </c>
      <c r="BX7" s="39">
        <v>105.86</v>
      </c>
      <c r="BY7" s="39">
        <v>106.07</v>
      </c>
      <c r="BZ7" s="39">
        <v>103.91</v>
      </c>
      <c r="CA7" s="39">
        <v>117.94</v>
      </c>
      <c r="CB7" s="39">
        <v>119.12</v>
      </c>
      <c r="CC7" s="39">
        <v>122.24</v>
      </c>
      <c r="CD7" s="39">
        <v>123.72</v>
      </c>
      <c r="CE7" s="39">
        <v>131.51</v>
      </c>
      <c r="CF7" s="39">
        <v>155.22999999999999</v>
      </c>
      <c r="CG7" s="39">
        <v>154.91999999999999</v>
      </c>
      <c r="CH7" s="39">
        <v>155.80000000000001</v>
      </c>
      <c r="CI7" s="39">
        <v>158.58000000000001</v>
      </c>
      <c r="CJ7" s="39">
        <v>159.22</v>
      </c>
      <c r="CK7" s="39">
        <v>167.11</v>
      </c>
      <c r="CL7" s="39">
        <v>60.74</v>
      </c>
      <c r="CM7" s="39">
        <v>60.45</v>
      </c>
      <c r="CN7" s="39">
        <v>60.72</v>
      </c>
      <c r="CO7" s="39">
        <v>60.22</v>
      </c>
      <c r="CP7" s="39">
        <v>59.15</v>
      </c>
      <c r="CQ7" s="39">
        <v>62.12</v>
      </c>
      <c r="CR7" s="39">
        <v>62.26</v>
      </c>
      <c r="CS7" s="39">
        <v>62.1</v>
      </c>
      <c r="CT7" s="39">
        <v>62.38</v>
      </c>
      <c r="CU7" s="39">
        <v>62.83</v>
      </c>
      <c r="CV7" s="39">
        <v>60.27</v>
      </c>
      <c r="CW7" s="39">
        <v>91.97</v>
      </c>
      <c r="CX7" s="39">
        <v>91.91</v>
      </c>
      <c r="CY7" s="39">
        <v>91.63</v>
      </c>
      <c r="CZ7" s="39">
        <v>91.34</v>
      </c>
      <c r="DA7" s="39">
        <v>92.44</v>
      </c>
      <c r="DB7" s="39">
        <v>89.45</v>
      </c>
      <c r="DC7" s="39">
        <v>89.5</v>
      </c>
      <c r="DD7" s="39">
        <v>89.52</v>
      </c>
      <c r="DE7" s="39">
        <v>89.17</v>
      </c>
      <c r="DF7" s="39">
        <v>88.86</v>
      </c>
      <c r="DG7" s="39">
        <v>89.92</v>
      </c>
      <c r="DH7" s="39">
        <v>43.21</v>
      </c>
      <c r="DI7" s="39">
        <v>43.79</v>
      </c>
      <c r="DJ7" s="39">
        <v>42.58</v>
      </c>
      <c r="DK7" s="39">
        <v>40.700000000000003</v>
      </c>
      <c r="DL7" s="39">
        <v>41.4</v>
      </c>
      <c r="DM7" s="39">
        <v>44.91</v>
      </c>
      <c r="DN7" s="39">
        <v>45.89</v>
      </c>
      <c r="DO7" s="39">
        <v>46.58</v>
      </c>
      <c r="DP7" s="39">
        <v>46.99</v>
      </c>
      <c r="DQ7" s="39">
        <v>47.89</v>
      </c>
      <c r="DR7" s="39">
        <v>48.85</v>
      </c>
      <c r="DS7" s="39">
        <v>20.59</v>
      </c>
      <c r="DT7" s="39">
        <v>22.78</v>
      </c>
      <c r="DU7" s="39">
        <v>24.04</v>
      </c>
      <c r="DV7" s="39">
        <v>27.85</v>
      </c>
      <c r="DW7" s="39">
        <v>28.84</v>
      </c>
      <c r="DX7" s="39">
        <v>12.03</v>
      </c>
      <c r="DY7" s="39">
        <v>13.14</v>
      </c>
      <c r="DZ7" s="39">
        <v>14.45</v>
      </c>
      <c r="EA7" s="39">
        <v>15.83</v>
      </c>
      <c r="EB7" s="39">
        <v>16.899999999999999</v>
      </c>
      <c r="EC7" s="39">
        <v>17.8</v>
      </c>
      <c r="ED7" s="39">
        <v>1.35</v>
      </c>
      <c r="EE7" s="39">
        <v>1.66</v>
      </c>
      <c r="EF7" s="39">
        <v>1.46</v>
      </c>
      <c r="EG7" s="39">
        <v>1.25</v>
      </c>
      <c r="EH7" s="39">
        <v>1.2</v>
      </c>
      <c r="EI7" s="39">
        <v>0.75</v>
      </c>
      <c r="EJ7" s="39">
        <v>0.95</v>
      </c>
      <c r="EK7" s="39">
        <v>0.74</v>
      </c>
      <c r="EL7" s="39">
        <v>0.74</v>
      </c>
      <c r="EM7" s="39">
        <v>0.72</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2020-02-13T11:03:04Z</cp:lastPrinted>
  <dcterms:created xsi:type="dcterms:W3CDTF">2019-12-05T04:18:39Z</dcterms:created>
  <dcterms:modified xsi:type="dcterms:W3CDTF">2025-03-24T00:35:54Z</dcterms:modified>
  <cp:category/>
</cp:coreProperties>
</file>