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22　東海市\"/>
    </mc:Choice>
  </mc:AlternateContent>
  <workbookProtection workbookAlgorithmName="SHA-512" workbookHashValue="5TtcFgEmMwh3rbgn2FCdTi6R4vI/8346AC/W98h9sizLh/LMjZ8mpAB6knqxtZhztf1XyR4aBIrdSM9uPEHDog==" workbookSaltValue="mVD7PuFhWkckbBIBRi0qr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<sst xmlns="http://schemas.openxmlformats.org/spreadsheetml/2006/main" count="220" uniqueCount="108">
  <si>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</si>
  <si>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</si>
  <si>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</si>
  <si>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</si>
  <si>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</si>
  <si>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</si>
  <si>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</si>
  <si>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</si>
  <si>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</si>
  <si>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</si>
  <si>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</si>
  <si>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</si>
  <si>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</si>
  <si>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</si>
  <si>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</si>
  <si>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</si>
  <si>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</si>
  <si>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</si>
  <si>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</si>
  <si>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</si>
  <si>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</si>
  <si>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</si>
  <si>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</si>
  <si>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</si>
  <si>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</si>
  <si>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</si>
  <si>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</si>
  <si>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</si>
  <si>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</si>
  <si>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</si>
  <si>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</si>
  <si>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</si>
  <si>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</si>
  <si>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</si>
  <si>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</si>
  <si>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</si>
  <si>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</si>
  <si>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</si>
  <si>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</si>
  <si>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</si>
  <si>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</si>
  <si>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</si>
  <si>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</si>
  <si>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</si>
  <si>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</si>
  <si>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</si>
  <si>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</si>
  <si>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</si>
  <si>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</si>
  <si>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</si>
  <si>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</si>
  <si>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</si>
  <si>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</si>
  <si>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</si>
  <si>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</si>
  <si>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</si>
  <si>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</si>
  <si>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</si>
  <si>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</si>
  <si>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</si>
  <si>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</si>
  <si>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</si>
  <si>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</si>
  <si>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</si>
  <si>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</si>
  <si>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</si>
  <si>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</si>
  <si>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</si>
  <si>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</si>
  <si>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</si>
  <si>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</si>
  <si>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</si>
  <si>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</si>
  <si>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</si>
  <si>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</si>
  <si>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</si>
  <si>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</si>
  <si>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</si>
  <si>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</si>
  <si>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</si>
  <si>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</si>
  <si>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</si>
  <si>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</si>
  <si>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</si>
  <si>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</si>
  <si>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</si>
  <si>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</si>
  <si>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</si>
  <si>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</si>
  <si>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</si>
  <si>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</si>
  <si>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</si>
  <si>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</si>
  <si>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</si>
  <si>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</si>
  <si>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</si>
  <si>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</si>
  <si>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</si>
  <si>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</si>
  <si>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</si>
  <si>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</si>
  <si>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</si>
  <si>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</si>
  <si>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</si>
  <si>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</si>
  <si>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①経常収支比率及び⑤料金回収率は平成３０年度で１００％を超えており、また②累積欠損金は発生していないため、健全な事業運営ができていると言えます。平成２７年度は、東海ポンプ場の配水池取り壊しによる多額の資産減耗費を計上しており、一時的に①及び⑤の数値が低くなっています。
　③流動比率は１００％を超えていますが、平均値を下回っており、近年減少傾向にあります。東海ポンプ場を始めとする配水施設の更新により、建設改良費の資金となる流動資産が減少し、その未払金が増加しているためであり、今後も全体的にゆるやかな減少傾向が続くと予想されます。
【経営の効率性】⑦施設利用率は６０％前後で推移し、平均値より低い数値となっています。しかし、併せて効率性を評価する指標である最大稼働率を参照すると、平成３０年度の一日配水能力は５８，３００ｍ3、一日最大配水量は３８，０９５ｍ3で、最大稼働率は６５．３４％となっており、この１０年間では６５～７０％前後で推移してることから、ほぼ適切な施設規模であると言えます。
　⑧有収率は近年増加傾向にあります。平均値と比較しても高い数値となっており、施設の稼働状況が十分に収益に反映されていると言えます。平成２７年度から３カ年計画で行っていた、市内配水区全域の水道本管及び宅地内への引き込み管の漏水調査が完了し、その成果によるものと考えられますが、引き続き有収率を維持し、効率的な運営を行っていく必要があります。</t>
    <rPh sb="247" eb="249">
      <t>コンゴ</t>
    </rPh>
    <rPh sb="250" eb="253">
      <t>ゼンタイテキ</t>
    </rPh>
    <rPh sb="321" eb="322">
      <t>アワ</t>
    </rPh>
    <rPh sb="332" eb="334">
      <t>シヒョウ</t>
    </rPh>
    <rPh sb="343" eb="345">
      <t>サンショウ</t>
    </rPh>
    <phoneticPr fontId="4"/>
  </si>
  <si>
    <t>【老朽化の状況】②管路経年化率は平成３０年度で８．３８％と、平均値と比較しても低い数値となっており、比較的、法定耐用年数を経過した管路は少なく、早急に更新が必要な経年管路が少ないことがわかります。また、③管路更新率は、年によって数値の変動がありますが、平成２２年度から令和元年度までの１０年間を計画期間とする管路更新計画及び平成３０年度策定の管路耐震化計画に基づき、計画的な更新事業を行っていきます。さらに平成２７年度から、過去に採用されてきた配水管に比べより長期寿命を持つＧＸ形ダクタイル鋳鉄管及び配水用ポリエチレン管を本格的に採用し、配水管路の長寿命化による更新周期の延長を図っています。</t>
    <rPh sb="134" eb="136">
      <t>レイワ</t>
    </rPh>
    <rPh sb="136" eb="137">
      <t>ガン</t>
    </rPh>
    <phoneticPr fontId="4"/>
  </si>
  <si>
    <t>　今後、配水管、ポンプ場等の配水施設の老朽化による更新及び耐震化事業によって多額の費用が見込まれています。その主な財源となる給水収益は、太田川駅周辺区画整理事業等に伴い給水人口が増加傾向にある一方、大口使用者の工業用水への切り替えや、節水型機器の高性能化等による一日一人平均給水量の減少もあり、近年ほぼ横ばいとなっています。将来的には、人口減少社会の影響によって給水人口の増加率は徐々に鈍化し、給水収益の減少に伴い厳しい事業運営を強いられることが予想されています。
　この厳しい将来を見据えて、長期的な計画によって事業の安定性や持続性を示すため、平成３０年度に策定した水道事業ビジョン及び経営戦略をもって、健全、効率的な事業運営に努めていく必要があります。また、PDCAサイクルに基づき、令和５年度に計画の見直しを予定しています。</t>
    <rPh sb="99" eb="101">
      <t>オオグチ</t>
    </rPh>
    <rPh sb="101" eb="104">
      <t>シヨウシャ</t>
    </rPh>
    <rPh sb="105" eb="107">
      <t>コウギョウ</t>
    </rPh>
    <rPh sb="107" eb="109">
      <t>ヨウスイ</t>
    </rPh>
    <rPh sb="111" eb="112">
      <t>キ</t>
    </rPh>
    <rPh sb="113" eb="114">
      <t>カ</t>
    </rPh>
    <rPh sb="340" eb="341">
      <t>モト</t>
    </rPh>
    <rPh sb="344" eb="346">
      <t>レイワ</t>
    </rPh>
    <rPh sb="347" eb="349">
      <t>ネンド</t>
    </rPh>
    <rPh sb="350" eb="352">
      <t>ケイカク</t>
    </rPh>
    <rPh sb="353" eb="355">
      <t>ミナオ</t>
    </rPh>
    <rPh sb="357" eb="35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</si>
</sst>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0.24</c:v>
                </c:pt>
                <c:pt idx="1">
                  <c:v>1.41</c:v>
                </c:pt>
                <c:pt idx="2">
                  <c:v>1.57</c:v>
                </c:pt>
                <c:pt idx="3">
                  <c:v>0.78</c:v>
                </c:pt>
                <c:pt idx="4">
                  <c:v>1.36</c:v>
                </c:pt>
              </c:numCache>
            </c:numRef>
          </c:val>
          <c:extLst>
            <c:ext xmlns:c16="http://schemas.microsoft.com/office/drawing/2014/chart" uri="{C3380CC4-5D6E-409C-BE32-E72D297353CC}">
              <c16:uniqueId val="{00000000-881A-48F6-86E6-C742C7EFBC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881A-48F6-86E6-C742C7EFBC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60.1</c:v>
                </c:pt>
                <c:pt idx="1">
                  <c:v>59.94</c:v>
                </c:pt>
                <c:pt idx="2">
                  <c:v>59.2</c:v>
                </c:pt>
                <c:pt idx="3">
                  <c:v>59.61</c:v>
                </c:pt>
                <c:pt idx="4">
                  <c:v>59.29</c:v>
                </c:pt>
              </c:numCache>
            </c:numRef>
          </c:val>
          <c:extLst>
            <c:ext xmlns:c16="http://schemas.microsoft.com/office/drawing/2014/chart" uri="{C3380CC4-5D6E-409C-BE32-E72D297353CC}">
              <c16:uniqueId val="{00000000-6488-4204-8B66-CA25A7F5968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6488-4204-8B66-CA25A7F5968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92.63</c:v>
                </c:pt>
                <c:pt idx="1">
                  <c:v>93.23</c:v>
                </c:pt>
                <c:pt idx="2">
                  <c:v>95.24</c:v>
                </c:pt>
                <c:pt idx="3">
                  <c:v>95.03</c:v>
                </c:pt>
                <c:pt idx="4">
                  <c:v>95</c:v>
                </c:pt>
              </c:numCache>
            </c:numRef>
          </c:val>
          <c:extLst>
            <c:ext xmlns:c16="http://schemas.microsoft.com/office/drawing/2014/chart" uri="{C3380CC4-5D6E-409C-BE32-E72D297353CC}">
              <c16:uniqueId val="{00000000-53BB-4037-8F06-CAC087C161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53BB-4037-8F06-CAC087C161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113.02</c:v>
                </c:pt>
                <c:pt idx="1">
                  <c:v>104.91</c:v>
                </c:pt>
                <c:pt idx="2">
                  <c:v>111.32</c:v>
                </c:pt>
                <c:pt idx="3">
                  <c:v>112.72</c:v>
                </c:pt>
                <c:pt idx="4">
                  <c:v>112.41</c:v>
                </c:pt>
              </c:numCache>
            </c:numRef>
          </c:val>
          <c:extLst>
            <c:ext xmlns:c16="http://schemas.microsoft.com/office/drawing/2014/chart" uri="{C3380CC4-5D6E-409C-BE32-E72D297353CC}">
              <c16:uniqueId val="{00000000-C313-402E-9073-9C9C2374A4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C313-402E-9073-9C9C2374A4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40.85</c:v>
                </c:pt>
                <c:pt idx="1">
                  <c:v>40.78</c:v>
                </c:pt>
                <c:pt idx="2">
                  <c:v>41.57</c:v>
                </c:pt>
                <c:pt idx="3">
                  <c:v>42.47</c:v>
                </c:pt>
                <c:pt idx="4">
                  <c:v>43.28</c:v>
                </c:pt>
              </c:numCache>
            </c:numRef>
          </c:val>
          <c:extLst>
            <c:ext xmlns:c16="http://schemas.microsoft.com/office/drawing/2014/chart" uri="{C3380CC4-5D6E-409C-BE32-E72D297353CC}">
              <c16:uniqueId val="{00000000-B72F-4E79-8FFC-104FDB0D65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B72F-4E79-8FFC-104FDB0D65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6.93</c:v>
                </c:pt>
                <c:pt idx="1">
                  <c:v>7.64</c:v>
                </c:pt>
                <c:pt idx="2">
                  <c:v>7.07</c:v>
                </c:pt>
                <c:pt idx="3">
                  <c:v>7.47</c:v>
                </c:pt>
                <c:pt idx="4">
                  <c:v>8.3800000000000008</c:v>
                </c:pt>
              </c:numCache>
            </c:numRef>
          </c:val>
          <c:extLst>
            <c:ext xmlns:c16="http://schemas.microsoft.com/office/drawing/2014/chart" uri="{C3380CC4-5D6E-409C-BE32-E72D297353CC}">
              <c16:uniqueId val="{00000000-AB16-4257-85C0-FBD127B6CA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AB16-4257-85C0-FBD127B6CA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F8-4364-A7E4-CA523001B6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D5F8-4364-A7E4-CA523001B6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259.44</c:v>
                </c:pt>
                <c:pt idx="1">
                  <c:v>211.52</c:v>
                </c:pt>
                <c:pt idx="2">
                  <c:v>190.28</c:v>
                </c:pt>
                <c:pt idx="3">
                  <c:v>150.05000000000001</c:v>
                </c:pt>
                <c:pt idx="4">
                  <c:v>137.72999999999999</c:v>
                </c:pt>
              </c:numCache>
            </c:numRef>
          </c:val>
          <c:extLst>
            <c:ext xmlns:c16="http://schemas.microsoft.com/office/drawing/2014/chart" uri="{C3380CC4-5D6E-409C-BE32-E72D297353CC}">
              <c16:uniqueId val="{00000000-57F3-4C77-B97A-012FBB44CB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57F3-4C77-B97A-012FBB44CB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47.63</c:v>
                </c:pt>
                <c:pt idx="1">
                  <c:v>43.89</c:v>
                </c:pt>
                <c:pt idx="2">
                  <c:v>40.29</c:v>
                </c:pt>
                <c:pt idx="3">
                  <c:v>36.6</c:v>
                </c:pt>
                <c:pt idx="4">
                  <c:v>33.450000000000003</c:v>
                </c:pt>
              </c:numCache>
            </c:numRef>
          </c:val>
          <c:extLst>
            <c:ext xmlns:c16="http://schemas.microsoft.com/office/drawing/2014/chart" uri="{C3380CC4-5D6E-409C-BE32-E72D297353CC}">
              <c16:uniqueId val="{00000000-1F3A-4B1D-AF67-D19AF4D434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1F3A-4B1D-AF67-D19AF4D434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110.05</c:v>
                </c:pt>
                <c:pt idx="1">
                  <c:v>101.09</c:v>
                </c:pt>
                <c:pt idx="2">
                  <c:v>108.55</c:v>
                </c:pt>
                <c:pt idx="3">
                  <c:v>109.18</c:v>
                </c:pt>
                <c:pt idx="4">
                  <c:v>107.24</c:v>
                </c:pt>
              </c:numCache>
            </c:numRef>
          </c:val>
          <c:extLst>
            <c:ext xmlns:c16="http://schemas.microsoft.com/office/drawing/2014/chart" uri="{C3380CC4-5D6E-409C-BE32-E72D297353CC}">
              <c16:uniqueId val="{00000000-E6C7-4C02-9939-F51CE7EEF3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E6C7-4C02-9939-F51CE7EEF3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129.57</c:v>
                </c:pt>
                <c:pt idx="1">
                  <c:v>141.47999999999999</c:v>
                </c:pt>
                <c:pt idx="2">
                  <c:v>131.68</c:v>
                </c:pt>
                <c:pt idx="3">
                  <c:v>131.21</c:v>
                </c:pt>
                <c:pt idx="4">
                  <c:v>132.97999999999999</c:v>
                </c:pt>
              </c:numCache>
            </c:numRef>
          </c:val>
          <c:extLst>
            <c:ext xmlns:c16="http://schemas.microsoft.com/office/drawing/2014/chart" uri="{C3380CC4-5D6E-409C-BE32-E72D297353CC}">
              <c16:uniqueId val="{00000000-ED06-47EA-A4CC-D2B5F756AF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ED06-47EA-A4CC-D2B5F756AF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東海市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114955</v>
      </c>
      <c r="AM8" s="70"/>
      <c r="AN8" s="70"/>
      <c r="AO8" s="70"/>
      <c r="AP8" s="70"/>
      <c r="AQ8" s="70"/>
      <c r="AR8" s="70"/>
      <c r="AS8" s="70"/>
      <c r="AT8" s="66">
        <f>データ!$S$6</f>
        <v>43.43</v>
      </c>
      <c r="AU8" s="67"/>
      <c r="AV8" s="67"/>
      <c r="AW8" s="67"/>
      <c r="AX8" s="67"/>
      <c r="AY8" s="67"/>
      <c r="AZ8" s="67"/>
      <c r="BA8" s="67"/>
      <c r="BB8" s="69">
        <f>データ!$T$6</f>
        <v>2646.9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91.82</v>
      </c>
      <c r="J10" s="67"/>
      <c r="K10" s="67"/>
      <c r="L10" s="67"/>
      <c r="M10" s="67"/>
      <c r="N10" s="67"/>
      <c r="O10" s="68"/>
      <c r="P10" s="69">
        <f>データ!$P$6</f>
        <v>99.91</v>
      </c>
      <c r="Q10" s="69"/>
      <c r="R10" s="69"/>
      <c r="S10" s="69"/>
      <c r="T10" s="69"/>
      <c r="U10" s="69"/>
      <c r="V10" s="69"/>
      <c r="W10" s="70">
        <f>データ!$Q$6</f>
        <v>2260</v>
      </c>
      <c r="X10" s="70"/>
      <c r="Y10" s="70"/>
      <c r="Z10" s="70"/>
      <c r="AA10" s="70"/>
      <c r="AB10" s="70"/>
      <c r="AC10" s="70"/>
      <c r="AD10" s="2"/>
      <c r="AE10" s="2"/>
      <c r="AF10" s="2"/>
      <c r="AG10" s="2"/>
      <c r="AH10" s="4"/>
      <c r="AI10" s="4"/>
      <c r="AJ10" s="4"/>
      <c r="AK10" s="4"/>
      <c r="AL10" s="70">
        <f>データ!$U$6</f>
        <v>114727</v>
      </c>
      <c r="AM10" s="70"/>
      <c r="AN10" s="70"/>
      <c r="AO10" s="70"/>
      <c r="AP10" s="70"/>
      <c r="AQ10" s="70"/>
      <c r="AR10" s="70"/>
      <c r="AS10" s="70"/>
      <c r="AT10" s="66">
        <f>データ!$V$6</f>
        <v>43.43</v>
      </c>
      <c r="AU10" s="67"/>
      <c r="AV10" s="67"/>
      <c r="AW10" s="67"/>
      <c r="AX10" s="67"/>
      <c r="AY10" s="67"/>
      <c r="AZ10" s="67"/>
      <c r="BA10" s="67"/>
      <c r="BB10" s="69">
        <f>データ!$W$6</f>
        <v>2641.65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vQPCufllSeu7Dtvi+p+/AXqpWdrsrvmjHjd4BCkhq9u0offXxEyfPYfLLsV/BeDNHL/wy0M+xW0HWd+CHkEhg==" saltValue="ewdmrzG+HHmvcHzJg1x8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232220</v>
      </c>
      <c r="D6" s="34">
        <f t="shared" si="3"/>
        <v>46</v>
      </c>
      <c r="E6" s="34">
        <f t="shared" si="3"/>
        <v>1</v>
      </c>
      <c r="F6" s="34">
        <f t="shared" si="3"/>
        <v>0</v>
      </c>
      <c r="G6" s="34">
        <f t="shared" si="3"/>
        <v>1</v>
      </c>
      <c r="H6" s="34" t="str">
        <f t="shared" si="3"/>
        <v>愛知県　東海市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91.82</v>
      </c>
      <c r="P6" s="35">
        <f t="shared" si="3"/>
        <v>99.91</v>
      </c>
      <c r="Q6" s="35">
        <f t="shared" si="3"/>
        <v>2260</v>
      </c>
      <c r="R6" s="35">
        <f t="shared" si="3"/>
        <v>114955</v>
      </c>
      <c r="S6" s="35">
        <f t="shared" si="3"/>
        <v>43.43</v>
      </c>
      <c r="T6" s="35">
        <f t="shared" si="3"/>
        <v>2646.9</v>
      </c>
      <c r="U6" s="35">
        <f t="shared" si="3"/>
        <v>114727</v>
      </c>
      <c r="V6" s="35">
        <f t="shared" si="3"/>
        <v>43.43</v>
      </c>
      <c r="W6" s="35">
        <f t="shared" si="3"/>
        <v>2641.65</v>
      </c>
      <c r="X6" s="36">
        <f>IF(X7="",NA(),X7)</f>
        <v>113.02</v>
      </c>
      <c r="Y6" s="36">
        <f t="shared" ref="Y6:AG6" si="4">IF(Y7="",NA(),Y7)</f>
        <v>104.91</v>
      </c>
      <c r="Z6" s="36">
        <f t="shared" si="4"/>
        <v>111.32</v>
      </c>
      <c r="AA6" s="36">
        <f t="shared" si="4"/>
        <v>112.72</v>
      </c>
      <c r="AB6" s="36">
        <f t="shared" si="4"/>
        <v>112.41</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259.44</v>
      </c>
      <c r="AU6" s="36">
        <f t="shared" ref="AU6:BC6" si="6">IF(AU7="",NA(),AU7)</f>
        <v>211.52</v>
      </c>
      <c r="AV6" s="36">
        <f t="shared" si="6"/>
        <v>190.28</v>
      </c>
      <c r="AW6" s="36">
        <f t="shared" si="6"/>
        <v>150.05000000000001</v>
      </c>
      <c r="AX6" s="36">
        <f t="shared" si="6"/>
        <v>137.72999999999999</v>
      </c>
      <c r="AY6" s="36">
        <f t="shared" si="6"/>
        <v>344.19</v>
      </c>
      <c r="AZ6" s="36">
        <f t="shared" si="6"/>
        <v>352.05</v>
      </c>
      <c r="BA6" s="36">
        <f t="shared" si="6"/>
        <v>349.04</v>
      </c>
      <c r="BB6" s="36">
        <f t="shared" si="6"/>
        <v>337.49</v>
      </c>
      <c r="BC6" s="36">
        <f t="shared" si="6"/>
        <v>335.6</v>
      </c>
      <c r="BD6" s="35" t="str">
        <f>IF(BD7="","",IF(BD7="-","【-】","【"&amp;SUBSTITUTE(TEXT(BD7,"#,##0.00"),"-","△")&amp;"】"))</f>
        <v>【261.93】</v>
      </c>
      <c r="BE6" s="36">
        <f>IF(BE7="",NA(),BE7)</f>
        <v>47.63</v>
      </c>
      <c r="BF6" s="36">
        <f t="shared" ref="BF6:BN6" si="7">IF(BF7="",NA(),BF7)</f>
        <v>43.89</v>
      </c>
      <c r="BG6" s="36">
        <f t="shared" si="7"/>
        <v>40.29</v>
      </c>
      <c r="BH6" s="36">
        <f t="shared" si="7"/>
        <v>36.6</v>
      </c>
      <c r="BI6" s="36">
        <f t="shared" si="7"/>
        <v>33.450000000000003</v>
      </c>
      <c r="BJ6" s="36">
        <f t="shared" si="7"/>
        <v>252.09</v>
      </c>
      <c r="BK6" s="36">
        <f t="shared" si="7"/>
        <v>250.76</v>
      </c>
      <c r="BL6" s="36">
        <f t="shared" si="7"/>
        <v>254.54</v>
      </c>
      <c r="BM6" s="36">
        <f t="shared" si="7"/>
        <v>265.92</v>
      </c>
      <c r="BN6" s="36">
        <f t="shared" si="7"/>
        <v>258.26</v>
      </c>
      <c r="BO6" s="35" t="str">
        <f>IF(BO7="","",IF(BO7="-","【-】","【"&amp;SUBSTITUTE(TEXT(BO7,"#,##0.00"),"-","△")&amp;"】"))</f>
        <v>【270.46】</v>
      </c>
      <c r="BP6" s="36">
        <f>IF(BP7="",NA(),BP7)</f>
        <v>110.05</v>
      </c>
      <c r="BQ6" s="36">
        <f t="shared" ref="BQ6:BY6" si="8">IF(BQ7="",NA(),BQ7)</f>
        <v>101.09</v>
      </c>
      <c r="BR6" s="36">
        <f t="shared" si="8"/>
        <v>108.55</v>
      </c>
      <c r="BS6" s="36">
        <f t="shared" si="8"/>
        <v>109.18</v>
      </c>
      <c r="BT6" s="36">
        <f t="shared" si="8"/>
        <v>107.24</v>
      </c>
      <c r="BU6" s="36">
        <f t="shared" si="8"/>
        <v>106.22</v>
      </c>
      <c r="BV6" s="36">
        <f t="shared" si="8"/>
        <v>106.69</v>
      </c>
      <c r="BW6" s="36">
        <f t="shared" si="8"/>
        <v>106.52</v>
      </c>
      <c r="BX6" s="36">
        <f t="shared" si="8"/>
        <v>105.86</v>
      </c>
      <c r="BY6" s="36">
        <f t="shared" si="8"/>
        <v>106.07</v>
      </c>
      <c r="BZ6" s="35" t="str">
        <f>IF(BZ7="","",IF(BZ7="-","【-】","【"&amp;SUBSTITUTE(TEXT(BZ7,"#,##0.00"),"-","△")&amp;"】"))</f>
        <v>【103.91】</v>
      </c>
      <c r="CA6" s="36">
        <f>IF(CA7="",NA(),CA7)</f>
        <v>129.57</v>
      </c>
      <c r="CB6" s="36">
        <f t="shared" ref="CB6:CJ6" si="9">IF(CB7="",NA(),CB7)</f>
        <v>141.47999999999999</v>
      </c>
      <c r="CC6" s="36">
        <f t="shared" si="9"/>
        <v>131.68</v>
      </c>
      <c r="CD6" s="36">
        <f t="shared" si="9"/>
        <v>131.21</v>
      </c>
      <c r="CE6" s="36">
        <f t="shared" si="9"/>
        <v>132.97999999999999</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60.1</v>
      </c>
      <c r="CM6" s="36">
        <f t="shared" ref="CM6:CU6" si="10">IF(CM7="",NA(),CM7)</f>
        <v>59.94</v>
      </c>
      <c r="CN6" s="36">
        <f t="shared" si="10"/>
        <v>59.2</v>
      </c>
      <c r="CO6" s="36">
        <f t="shared" si="10"/>
        <v>59.61</v>
      </c>
      <c r="CP6" s="36">
        <f t="shared" si="10"/>
        <v>59.29</v>
      </c>
      <c r="CQ6" s="36">
        <f t="shared" si="10"/>
        <v>62.12</v>
      </c>
      <c r="CR6" s="36">
        <f t="shared" si="10"/>
        <v>62.26</v>
      </c>
      <c r="CS6" s="36">
        <f t="shared" si="10"/>
        <v>62.1</v>
      </c>
      <c r="CT6" s="36">
        <f t="shared" si="10"/>
        <v>62.38</v>
      </c>
      <c r="CU6" s="36">
        <f t="shared" si="10"/>
        <v>62.83</v>
      </c>
      <c r="CV6" s="35" t="str">
        <f>IF(CV7="","",IF(CV7="-","【-】","【"&amp;SUBSTITUTE(TEXT(CV7,"#,##0.00"),"-","△")&amp;"】"))</f>
        <v>【60.27】</v>
      </c>
      <c r="CW6" s="36">
        <f>IF(CW7="",NA(),CW7)</f>
        <v>92.63</v>
      </c>
      <c r="CX6" s="36">
        <f t="shared" ref="CX6:DF6" si="11">IF(CX7="",NA(),CX7)</f>
        <v>93.23</v>
      </c>
      <c r="CY6" s="36">
        <f t="shared" si="11"/>
        <v>95.24</v>
      </c>
      <c r="CZ6" s="36">
        <f t="shared" si="11"/>
        <v>95.03</v>
      </c>
      <c r="DA6" s="36">
        <f t="shared" si="11"/>
        <v>95</v>
      </c>
      <c r="DB6" s="36">
        <f t="shared" si="11"/>
        <v>89.45</v>
      </c>
      <c r="DC6" s="36">
        <f t="shared" si="11"/>
        <v>89.5</v>
      </c>
      <c r="DD6" s="36">
        <f t="shared" si="11"/>
        <v>89.52</v>
      </c>
      <c r="DE6" s="36">
        <f t="shared" si="11"/>
        <v>89.17</v>
      </c>
      <c r="DF6" s="36">
        <f t="shared" si="11"/>
        <v>88.86</v>
      </c>
      <c r="DG6" s="35" t="str">
        <f>IF(DG7="","",IF(DG7="-","【-】","【"&amp;SUBSTITUTE(TEXT(DG7,"#,##0.00"),"-","△")&amp;"】"))</f>
        <v>【89.92】</v>
      </c>
      <c r="DH6" s="36">
        <f>IF(DH7="",NA(),DH7)</f>
        <v>40.85</v>
      </c>
      <c r="DI6" s="36">
        <f t="shared" ref="DI6:DQ6" si="12">IF(DI7="",NA(),DI7)</f>
        <v>40.78</v>
      </c>
      <c r="DJ6" s="36">
        <f t="shared" si="12"/>
        <v>41.57</v>
      </c>
      <c r="DK6" s="36">
        <f t="shared" si="12"/>
        <v>42.47</v>
      </c>
      <c r="DL6" s="36">
        <f t="shared" si="12"/>
        <v>43.28</v>
      </c>
      <c r="DM6" s="36">
        <f t="shared" si="12"/>
        <v>44.91</v>
      </c>
      <c r="DN6" s="36">
        <f t="shared" si="12"/>
        <v>45.89</v>
      </c>
      <c r="DO6" s="36">
        <f t="shared" si="12"/>
        <v>46.58</v>
      </c>
      <c r="DP6" s="36">
        <f t="shared" si="12"/>
        <v>46.99</v>
      </c>
      <c r="DQ6" s="36">
        <f t="shared" si="12"/>
        <v>47.89</v>
      </c>
      <c r="DR6" s="35" t="str">
        <f>IF(DR7="","",IF(DR7="-","【-】","【"&amp;SUBSTITUTE(TEXT(DR7,"#,##0.00"),"-","△")&amp;"】"))</f>
        <v>【48.85】</v>
      </c>
      <c r="DS6" s="36">
        <f>IF(DS7="",NA(),DS7)</f>
        <v>6.93</v>
      </c>
      <c r="DT6" s="36">
        <f t="shared" ref="DT6:EB6" si="13">IF(DT7="",NA(),DT7)</f>
        <v>7.64</v>
      </c>
      <c r="DU6" s="36">
        <f t="shared" si="13"/>
        <v>7.07</v>
      </c>
      <c r="DV6" s="36">
        <f t="shared" si="13"/>
        <v>7.47</v>
      </c>
      <c r="DW6" s="36">
        <f t="shared" si="13"/>
        <v>8.3800000000000008</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0.24</v>
      </c>
      <c r="EE6" s="36">
        <f t="shared" ref="EE6:EM6" si="14">IF(EE7="",NA(),EE7)</f>
        <v>1.41</v>
      </c>
      <c r="EF6" s="36">
        <f t="shared" si="14"/>
        <v>1.57</v>
      </c>
      <c r="EG6" s="36">
        <f t="shared" si="14"/>
        <v>0.78</v>
      </c>
      <c r="EH6" s="36">
        <f t="shared" si="14"/>
        <v>1.36</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232220</v>
      </c>
      <c r="D7" s="38">
        <v>46</v>
      </c>
      <c r="E7" s="38">
        <v>1</v>
      </c>
      <c r="F7" s="38">
        <v>0</v>
      </c>
      <c r="G7" s="38">
        <v>1</v>
      </c>
      <c r="H7" s="38" t="s">
        <v>93</v>
      </c>
      <c r="I7" s="38" t="s">
        <v>94</v>
      </c>
      <c r="J7" s="38" t="s">
        <v>95</v>
      </c>
      <c r="K7" s="38" t="s">
        <v>96</v>
      </c>
      <c r="L7" s="38" t="s">
        <v>97</v>
      </c>
      <c r="M7" s="38" t="s">
        <v>98</v>
      </c>
      <c r="N7" s="39" t="s">
        <v>99</v>
      </c>
      <c r="O7" s="39">
        <v>91.82</v>
      </c>
      <c r="P7" s="39">
        <v>99.91</v>
      </c>
      <c r="Q7" s="39">
        <v>2260</v>
      </c>
      <c r="R7" s="39">
        <v>114955</v>
      </c>
      <c r="S7" s="39">
        <v>43.43</v>
      </c>
      <c r="T7" s="39">
        <v>2646.9</v>
      </c>
      <c r="U7" s="39">
        <v>114727</v>
      </c>
      <c r="V7" s="39">
        <v>43.43</v>
      </c>
      <c r="W7" s="39">
        <v>2641.65</v>
      </c>
      <c r="X7" s="39">
        <v>113.02</v>
      </c>
      <c r="Y7" s="39">
        <v>104.91</v>
      </c>
      <c r="Z7" s="39">
        <v>111.32</v>
      </c>
      <c r="AA7" s="39">
        <v>112.72</v>
      </c>
      <c r="AB7" s="39">
        <v>112.41</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259.44</v>
      </c>
      <c r="AU7" s="39">
        <v>211.52</v>
      </c>
      <c r="AV7" s="39">
        <v>190.28</v>
      </c>
      <c r="AW7" s="39">
        <v>150.05000000000001</v>
      </c>
      <c r="AX7" s="39">
        <v>137.72999999999999</v>
      </c>
      <c r="AY7" s="39">
        <v>344.19</v>
      </c>
      <c r="AZ7" s="39">
        <v>352.05</v>
      </c>
      <c r="BA7" s="39">
        <v>349.04</v>
      </c>
      <c r="BB7" s="39">
        <v>337.49</v>
      </c>
      <c r="BC7" s="39">
        <v>335.6</v>
      </c>
      <c r="BD7" s="39">
        <v>261.93</v>
      </c>
      <c r="BE7" s="39">
        <v>47.63</v>
      </c>
      <c r="BF7" s="39">
        <v>43.89</v>
      </c>
      <c r="BG7" s="39">
        <v>40.29</v>
      </c>
      <c r="BH7" s="39">
        <v>36.6</v>
      </c>
      <c r="BI7" s="39">
        <v>33.450000000000003</v>
      </c>
      <c r="BJ7" s="39">
        <v>252.09</v>
      </c>
      <c r="BK7" s="39">
        <v>250.76</v>
      </c>
      <c r="BL7" s="39">
        <v>254.54</v>
      </c>
      <c r="BM7" s="39">
        <v>265.92</v>
      </c>
      <c r="BN7" s="39">
        <v>258.26</v>
      </c>
      <c r="BO7" s="39">
        <v>270.45999999999998</v>
      </c>
      <c r="BP7" s="39">
        <v>110.05</v>
      </c>
      <c r="BQ7" s="39">
        <v>101.09</v>
      </c>
      <c r="BR7" s="39">
        <v>108.55</v>
      </c>
      <c r="BS7" s="39">
        <v>109.18</v>
      </c>
      <c r="BT7" s="39">
        <v>107.24</v>
      </c>
      <c r="BU7" s="39">
        <v>106.22</v>
      </c>
      <c r="BV7" s="39">
        <v>106.69</v>
      </c>
      <c r="BW7" s="39">
        <v>106.52</v>
      </c>
      <c r="BX7" s="39">
        <v>105.86</v>
      </c>
      <c r="BY7" s="39">
        <v>106.07</v>
      </c>
      <c r="BZ7" s="39">
        <v>103.91</v>
      </c>
      <c r="CA7" s="39">
        <v>129.57</v>
      </c>
      <c r="CB7" s="39">
        <v>141.47999999999999</v>
      </c>
      <c r="CC7" s="39">
        <v>131.68</v>
      </c>
      <c r="CD7" s="39">
        <v>131.21</v>
      </c>
      <c r="CE7" s="39">
        <v>132.97999999999999</v>
      </c>
      <c r="CF7" s="39">
        <v>155.22999999999999</v>
      </c>
      <c r="CG7" s="39">
        <v>154.91999999999999</v>
      </c>
      <c r="CH7" s="39">
        <v>155.80000000000001</v>
      </c>
      <c r="CI7" s="39">
        <v>158.58000000000001</v>
      </c>
      <c r="CJ7" s="39">
        <v>159.22</v>
      </c>
      <c r="CK7" s="39">
        <v>167.11</v>
      </c>
      <c r="CL7" s="39">
        <v>60.1</v>
      </c>
      <c r="CM7" s="39">
        <v>59.94</v>
      </c>
      <c r="CN7" s="39">
        <v>59.2</v>
      </c>
      <c r="CO7" s="39">
        <v>59.61</v>
      </c>
      <c r="CP7" s="39">
        <v>59.29</v>
      </c>
      <c r="CQ7" s="39">
        <v>62.12</v>
      </c>
      <c r="CR7" s="39">
        <v>62.26</v>
      </c>
      <c r="CS7" s="39">
        <v>62.1</v>
      </c>
      <c r="CT7" s="39">
        <v>62.38</v>
      </c>
      <c r="CU7" s="39">
        <v>62.83</v>
      </c>
      <c r="CV7" s="39">
        <v>60.27</v>
      </c>
      <c r="CW7" s="39">
        <v>92.63</v>
      </c>
      <c r="CX7" s="39">
        <v>93.23</v>
      </c>
      <c r="CY7" s="39">
        <v>95.24</v>
      </c>
      <c r="CZ7" s="39">
        <v>95.03</v>
      </c>
      <c r="DA7" s="39">
        <v>95</v>
      </c>
      <c r="DB7" s="39">
        <v>89.45</v>
      </c>
      <c r="DC7" s="39">
        <v>89.5</v>
      </c>
      <c r="DD7" s="39">
        <v>89.52</v>
      </c>
      <c r="DE7" s="39">
        <v>89.17</v>
      </c>
      <c r="DF7" s="39">
        <v>88.86</v>
      </c>
      <c r="DG7" s="39">
        <v>89.92</v>
      </c>
      <c r="DH7" s="39">
        <v>40.85</v>
      </c>
      <c r="DI7" s="39">
        <v>40.78</v>
      </c>
      <c r="DJ7" s="39">
        <v>41.57</v>
      </c>
      <c r="DK7" s="39">
        <v>42.47</v>
      </c>
      <c r="DL7" s="39">
        <v>43.28</v>
      </c>
      <c r="DM7" s="39">
        <v>44.91</v>
      </c>
      <c r="DN7" s="39">
        <v>45.89</v>
      </c>
      <c r="DO7" s="39">
        <v>46.58</v>
      </c>
      <c r="DP7" s="39">
        <v>46.99</v>
      </c>
      <c r="DQ7" s="39">
        <v>47.89</v>
      </c>
      <c r="DR7" s="39">
        <v>48.85</v>
      </c>
      <c r="DS7" s="39">
        <v>6.93</v>
      </c>
      <c r="DT7" s="39">
        <v>7.64</v>
      </c>
      <c r="DU7" s="39">
        <v>7.07</v>
      </c>
      <c r="DV7" s="39">
        <v>7.47</v>
      </c>
      <c r="DW7" s="39">
        <v>8.3800000000000008</v>
      </c>
      <c r="DX7" s="39">
        <v>12.03</v>
      </c>
      <c r="DY7" s="39">
        <v>13.14</v>
      </c>
      <c r="DZ7" s="39">
        <v>14.45</v>
      </c>
      <c r="EA7" s="39">
        <v>15.83</v>
      </c>
      <c r="EB7" s="39">
        <v>16.899999999999999</v>
      </c>
      <c r="EC7" s="39">
        <v>17.8</v>
      </c>
      <c r="ED7" s="39">
        <v>0.24</v>
      </c>
      <c r="EE7" s="39">
        <v>1.41</v>
      </c>
      <c r="EF7" s="39">
        <v>1.57</v>
      </c>
      <c r="EG7" s="39">
        <v>0.78</v>
      </c>
      <c r="EH7" s="39">
        <v>1.36</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2020-02-13T11:05:15Z</cp:lastPrinted>
  <dcterms:created xsi:type="dcterms:W3CDTF">2019-12-05T04:18:41Z</dcterms:created>
  <dcterms:modified xsi:type="dcterms:W3CDTF">2020-02-13T11:05:19Z</dcterms:modified>
  <cp:category/>
</cp:coreProperties>
</file>