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1\00一次保存フォルダのデータ\07☆☆ＨＰ公表データ\01上水道\"/>
    </mc:Choice>
  </mc:AlternateContent>
  <xr:revisionPtr revIDLastSave="0" documentId="13_ncr:1_{FD37FC71-51F4-4D6A-A712-51038761599D}" xr6:coauthVersionLast="47" xr6:coauthVersionMax="47" xr10:uidLastSave="{00000000-0000-0000-0000-000000000000}"/>
  <workbookProtection workbookAlgorithmName="SHA-512" workbookHashValue="MubCRK86YnATordCv1bed58wwi5gR9uEHF4xD8SFFghM9Te1jWfR8f58asVlT2LtC9Vp/eqd6+8VcD5H65H3cg==" workbookSaltValue="a4jW3pqUb6JNa0hFX3RcSw==" workbookSpinCount="100000" lockStructure="1"/>
  <bookViews>
    <workbookView xWindow="-103" yWindow="-103" windowWidth="19543" windowHeight="12497"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<sst xmlns="http://schemas.openxmlformats.org/spreadsheetml/2006/main" count="220" uniqueCount="107">
  <si>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</si>
  <si>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</si>
  <si>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</si>
  <si>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</si>
  <si>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</si>
  <si>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</si>
  <si>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</si>
  <si>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</si>
  <si>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</si>
  <si>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</si>
  <si>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</si>
  <si>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</si>
  <si>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</si>
  <si>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</si>
  <si>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</si>
  <si>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</si>
  <si>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</si>
  <si>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</si>
  <si>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</si>
  <si>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</si>
  <si>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</si>
  <si>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</si>
  <si>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</si>
  <si>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</si>
  <si>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</si>
  <si>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</si>
  <si>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</si>
  <si>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</si>
  <si>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</si>
  <si>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</si>
  <si>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</si>
  <si>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</si>
  <si>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</si>
  <si>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</si>
  <si>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</si>
  <si>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</si>
  <si>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</si>
  <si>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</si>
  <si>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</si>
  <si>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</si>
  <si>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</si>
  <si>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</si>
  <si>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</si>
  <si>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</si>
  <si>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</si>
  <si>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</si>
  <si>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</si>
  <si>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</si>
  <si>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</si>
  <si>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</si>
  <si>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</si>
  <si>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</si>
  <si>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</si>
  <si>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</si>
  <si>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</si>
  <si>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</si>
  <si>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</si>
  <si>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</si>
  <si>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</si>
  <si>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</si>
  <si>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</si>
  <si>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</si>
  <si>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</si>
  <si>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</si>
  <si>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</si>
  <si>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</si>
  <si>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</si>
  <si>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</si>
  <si>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</si>
  <si>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</si>
  <si>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</si>
  <si>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</si>
  <si>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</si>
  <si>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</si>
  <si>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</si>
  <si>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</si>
  <si>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</si>
  <si>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</si>
  <si>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</si>
  <si>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</si>
  <si>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</si>
  <si>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</si>
  <si>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</si>
  <si>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</si>
  <si>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</si>
  <si>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</si>
  <si>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</si>
  <si>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</si>
  <si>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</si>
  <si>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</si>
  <si>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</si>
  <si>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</si>
  <si>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大府市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</si>
  <si>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</si>
  <si>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</si>
  <si>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</si>
  <si>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</si>
  <si>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</si>
  <si>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</si>
  <si>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</si>
  <si>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</si>
  <si>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</si>
  <si>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</si>
  <si>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</si>
  <si>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①経常収支比率は、平成26年度の2回目の料金改定実施後、平均値よりも高い数値を維持しています。また、⑤料金回収率も100％以上となっており、今後も健全経営を維持できる見込みです。
②累積欠損金比率は、平成30年度においても純利益を計上したため、0％を維持しております。
③流動比率は、平均値よりも低い数値となっています。これは、現金預金が増加している一方で、配水池改良などの大型工事の完了が年度末に集中したため、未払金が大幅に増加したことが要因です。
④企業債残高対給水収益比率は、近年、企業債の借り入れを行っていないため、年々減少しています。
⑥給水原価、⑦施設利用率及び⑧有収率は、共に平均値より良い数値となっており、施設を有効に利用して、効率的な事業経営を行っています。</t>
    <rPh sb="9" eb="11">
      <t>ヘイセイ</t>
    </rPh>
    <rPh sb="13" eb="15">
      <t>ネンド</t>
    </rPh>
    <rPh sb="26" eb="27">
      <t>ゴ</t>
    </rPh>
    <rPh sb="39" eb="41">
      <t>イジ</t>
    </rPh>
    <rPh sb="100" eb="102">
      <t>ヘイセイ</t>
    </rPh>
    <rPh sb="104" eb="106">
      <t>ネンド</t>
    </rPh>
    <rPh sb="111" eb="114">
      <t>ジュンリエキ</t>
    </rPh>
    <rPh sb="115" eb="117">
      <t>ケイジョウ</t>
    </rPh>
    <rPh sb="125" eb="127">
      <t>イジ</t>
    </rPh>
    <rPh sb="148" eb="149">
      <t>ヒク</t>
    </rPh>
    <rPh sb="164" eb="166">
      <t>ゲンキン</t>
    </rPh>
    <rPh sb="166" eb="168">
      <t>ヨキン</t>
    </rPh>
    <rPh sb="169" eb="171">
      <t>ゾウカ</t>
    </rPh>
    <rPh sb="175" eb="177">
      <t>イッポウ</t>
    </rPh>
    <rPh sb="179" eb="182">
      <t>ハイスイチ</t>
    </rPh>
    <rPh sb="182" eb="184">
      <t>カイリョウ</t>
    </rPh>
    <rPh sb="187" eb="189">
      <t>オオガタ</t>
    </rPh>
    <rPh sb="189" eb="191">
      <t>コウジ</t>
    </rPh>
    <rPh sb="192" eb="194">
      <t>カンリョウ</t>
    </rPh>
    <rPh sb="195" eb="198">
      <t>ネンドマツ</t>
    </rPh>
    <rPh sb="199" eb="201">
      <t>シュウチュウ</t>
    </rPh>
    <rPh sb="206" eb="209">
      <t>ミバライキン</t>
    </rPh>
    <rPh sb="210" eb="212">
      <t>オオハバ</t>
    </rPh>
    <rPh sb="213" eb="215">
      <t>ゾウカ</t>
    </rPh>
    <rPh sb="220" eb="222">
      <t>ヨウイン</t>
    </rPh>
    <rPh sb="262" eb="264">
      <t>ネンネン</t>
    </rPh>
    <phoneticPr fontId="16"/>
  </si>
  <si>
    <t>①有形固定資産減価償却率は、配水池の改良を始めとする配水設備の更新を実施したため、昨年度に比べ減少しています。今後とも施設の統廃合も視野に入れながら、計画的に更新を進めていきます。
②管路経年化率は、平均値よりは低い数値ですが、過去よりも数値が高くなっており、管路の老朽化が進んでいます。平成23年度から令和2年度を計画期間とする配水管路耐震化計画に基づき、特に幹線管路の耐震化に重点を置きながら、老朽管の更新を進めていきます。
③管路更新率は、配水池の耐震化や配水場の設備改良により例年に比べ工事数が減少したため、前年度に比べ減少していますが、平均値よりも高い水準を維持し、積極的に管路の更新を行っています。</t>
    <rPh sb="1" eb="3">
      <t>ユウケイ</t>
    </rPh>
    <rPh sb="3" eb="5">
      <t>コテイ</t>
    </rPh>
    <rPh sb="5" eb="7">
      <t>シサン</t>
    </rPh>
    <rPh sb="7" eb="9">
      <t>ゲンカ</t>
    </rPh>
    <rPh sb="9" eb="11">
      <t>ショウキャク</t>
    </rPh>
    <rPh sb="11" eb="12">
      <t>リツ</t>
    </rPh>
    <rPh sb="14" eb="17">
      <t>ハイスイチ</t>
    </rPh>
    <rPh sb="18" eb="20">
      <t>カイリョウ</t>
    </rPh>
    <rPh sb="21" eb="22">
      <t>ハジ</t>
    </rPh>
    <rPh sb="26" eb="28">
      <t>ハイスイ</t>
    </rPh>
    <rPh sb="28" eb="30">
      <t>セツビ</t>
    </rPh>
    <rPh sb="31" eb="33">
      <t>コウシン</t>
    </rPh>
    <rPh sb="34" eb="36">
      <t>ジッシ</t>
    </rPh>
    <rPh sb="41" eb="44">
      <t>サクネンド</t>
    </rPh>
    <rPh sb="45" eb="46">
      <t>クラ</t>
    </rPh>
    <rPh sb="47" eb="49">
      <t>ゲンショウ</t>
    </rPh>
    <rPh sb="152" eb="154">
      <t>レイワ</t>
    </rPh>
    <rPh sb="223" eb="226">
      <t>ハイスイチ</t>
    </rPh>
    <rPh sb="227" eb="230">
      <t>タイシンカ</t>
    </rPh>
    <rPh sb="231" eb="233">
      <t>ハイスイ</t>
    </rPh>
    <rPh sb="233" eb="234">
      <t>ジョウ</t>
    </rPh>
    <rPh sb="235" eb="237">
      <t>セツビ</t>
    </rPh>
    <rPh sb="237" eb="239">
      <t>カイリョウ</t>
    </rPh>
    <rPh sb="242" eb="244">
      <t>レイネン</t>
    </rPh>
    <rPh sb="245" eb="246">
      <t>クラ</t>
    </rPh>
    <rPh sb="247" eb="249">
      <t>コウジ</t>
    </rPh>
    <rPh sb="249" eb="250">
      <t>スウ</t>
    </rPh>
    <rPh sb="251" eb="253">
      <t>ゲンショウ</t>
    </rPh>
    <phoneticPr fontId="16"/>
  </si>
  <si>
    <r>
      <t xml:space="preserve">過去に水道料金を改定したため、すべての数値で平均よりも良い数値となっており、健全で効率的な経営を行っています。
また、平均値より良好な水準を維持していますが、管路経年化率の増加や管路更新率の減少からわかるように、施設の老朽化は着実に進んでいるため、積極的に更新を行い良好な水準を維持していきます。
一方、平成30年度は現金・預金が増加しましたが、水道施設及び管路の更新が増加する見込みであるため、中長期財政計画を随時見直し、健全な経営を維持しつつ、施設・管路の更新を計画的に進めていきます。
</t>
    </r>
    <r>
      <rPr>
        <sz val="11"/>
        <rFont val="ＭＳ ゴシック"/>
        <family val="3"/>
        <charset val="128"/>
      </rPr>
      <t>経営戦略は、平成22年度に策定しておりますが、令和2年度に更新予定です。</t>
    </r>
    <rPh sb="0" eb="2">
      <t>カコ</t>
    </rPh>
    <rPh sb="61" eb="62">
      <t>アタイ</t>
    </rPh>
    <rPh sb="106" eb="108">
      <t>シセツ</t>
    </rPh>
    <rPh sb="109" eb="112">
      <t>ロウキュウカ</t>
    </rPh>
    <rPh sb="113" eb="115">
      <t>チャクジツ</t>
    </rPh>
    <rPh sb="116" eb="117">
      <t>スス</t>
    </rPh>
    <rPh sb="149" eb="151">
      <t>イッポウ</t>
    </rPh>
    <rPh sb="152" eb="154">
      <t>ヘイセイ</t>
    </rPh>
    <rPh sb="156" eb="158">
      <t>ネンド</t>
    </rPh>
    <rPh sb="159" eb="161">
      <t>ゲンキン</t>
    </rPh>
    <rPh sb="162" eb="164">
      <t>ヨキン</t>
    </rPh>
    <rPh sb="165" eb="167">
      <t>ゾウカ</t>
    </rPh>
    <rPh sb="173" eb="175">
      <t>スイドウ</t>
    </rPh>
    <rPh sb="175" eb="177">
      <t>シセツ</t>
    </rPh>
    <rPh sb="177" eb="178">
      <t>オヨ</t>
    </rPh>
    <rPh sb="179" eb="181">
      <t>カンロ</t>
    </rPh>
    <rPh sb="182" eb="184">
      <t>コウシン</t>
    </rPh>
    <rPh sb="185" eb="187">
      <t>ゾウカ</t>
    </rPh>
    <rPh sb="189" eb="191">
      <t>ミコ</t>
    </rPh>
    <rPh sb="198" eb="201">
      <t>チュウチョウキ</t>
    </rPh>
    <rPh sb="246" eb="248">
      <t>ケイエイ</t>
    </rPh>
    <rPh sb="248" eb="250">
      <t>センリャク</t>
    </rPh>
    <rPh sb="269" eb="271">
      <t>レイワ</t>
    </rPh>
    <rPh sb="272" eb="273">
      <t>ネン</t>
    </rPh>
    <rPh sb="273" eb="274">
      <t>ド</t>
    </rPh>
    <rPh sb="275" eb="277">
      <t>コウシン</t>
    </rPh>
    <rPh sb="277" eb="279">
      <t>ヨテイ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</si>
</sst>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1.39</c:v>
                </c:pt>
                <c:pt idx="1">
                  <c:v>2.34</c:v>
                </c:pt>
                <c:pt idx="2">
                  <c:v>2.71</c:v>
                </c:pt>
                <c:pt idx="3">
                  <c:v>2.0499999999999998</c:v>
                </c:pt>
                <c:pt idx="4">
                  <c:v>1.62</c:v>
                </c:pt>
              </c:numCache>
            </c:numRef>
          </c:val>
          <c:extLst>
            <c:ext xmlns:c16="http://schemas.microsoft.com/office/drawing/2014/chart" uri="{C3380CC4-5D6E-409C-BE32-E72D297353CC}">
              <c16:uniqueId val="{00000000-8B0A-4CF3-9BA4-0025BE8A22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8B0A-4CF3-9BA4-0025BE8A22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78.150000000000006</c:v>
                </c:pt>
                <c:pt idx="1">
                  <c:v>78.27</c:v>
                </c:pt>
                <c:pt idx="2">
                  <c:v>79.08</c:v>
                </c:pt>
                <c:pt idx="3">
                  <c:v>79.66</c:v>
                </c:pt>
                <c:pt idx="4">
                  <c:v>79.77</c:v>
                </c:pt>
              </c:numCache>
            </c:numRef>
          </c:val>
          <c:extLst>
            <c:ext xmlns:c16="http://schemas.microsoft.com/office/drawing/2014/chart" uri="{C3380CC4-5D6E-409C-BE32-E72D297353CC}">
              <c16:uniqueId val="{00000000-7E05-4A6A-9222-DE76C705F64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7E05-4A6A-9222-DE76C705F64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96.41</c:v>
                </c:pt>
                <c:pt idx="1">
                  <c:v>96.43</c:v>
                </c:pt>
                <c:pt idx="2">
                  <c:v>96.89</c:v>
                </c:pt>
                <c:pt idx="3">
                  <c:v>96.88</c:v>
                </c:pt>
                <c:pt idx="4">
                  <c:v>97.35</c:v>
                </c:pt>
              </c:numCache>
            </c:numRef>
          </c:val>
          <c:extLst>
            <c:ext xmlns:c16="http://schemas.microsoft.com/office/drawing/2014/chart" uri="{C3380CC4-5D6E-409C-BE32-E72D297353CC}">
              <c16:uniqueId val="{00000000-DF53-46B7-A08B-629B99E861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DF53-46B7-A08B-629B99E861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125.29</c:v>
                </c:pt>
                <c:pt idx="1">
                  <c:v>129.19999999999999</c:v>
                </c:pt>
                <c:pt idx="2">
                  <c:v>130.30000000000001</c:v>
                </c:pt>
                <c:pt idx="3">
                  <c:v>131.28</c:v>
                </c:pt>
                <c:pt idx="4">
                  <c:v>127.5</c:v>
                </c:pt>
              </c:numCache>
            </c:numRef>
          </c:val>
          <c:extLst>
            <c:ext xmlns:c16="http://schemas.microsoft.com/office/drawing/2014/chart" uri="{C3380CC4-5D6E-409C-BE32-E72D297353CC}">
              <c16:uniqueId val="{00000000-A9A2-4746-9C88-C7E7355D0A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A9A2-4746-9C88-C7E7355D0A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41.24</c:v>
                </c:pt>
                <c:pt idx="1">
                  <c:v>41.36</c:v>
                </c:pt>
                <c:pt idx="2">
                  <c:v>38.97</c:v>
                </c:pt>
                <c:pt idx="3">
                  <c:v>39.65</c:v>
                </c:pt>
                <c:pt idx="4">
                  <c:v>38.79</c:v>
                </c:pt>
              </c:numCache>
            </c:numRef>
          </c:val>
          <c:extLst>
            <c:ext xmlns:c16="http://schemas.microsoft.com/office/drawing/2014/chart" uri="{C3380CC4-5D6E-409C-BE32-E72D297353CC}">
              <c16:uniqueId val="{00000000-0876-4A3E-ADDB-AB4B6C9233E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0876-4A3E-ADDB-AB4B6C9233E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6.47</c:v>
                </c:pt>
                <c:pt idx="1">
                  <c:v>5.76</c:v>
                </c:pt>
                <c:pt idx="2">
                  <c:v>6.85</c:v>
                </c:pt>
                <c:pt idx="3">
                  <c:v>7.76</c:v>
                </c:pt>
                <c:pt idx="4">
                  <c:v>9.11</c:v>
                </c:pt>
              </c:numCache>
            </c:numRef>
          </c:val>
          <c:extLst>
            <c:ext xmlns:c16="http://schemas.microsoft.com/office/drawing/2014/chart" uri="{C3380CC4-5D6E-409C-BE32-E72D297353CC}">
              <c16:uniqueId val="{00000000-520F-491E-91B5-B8E6F6946E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520F-491E-91B5-B8E6F6946E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81-460A-9246-7625DB8F49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CE81-460A-9246-7625DB8F49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573.74</c:v>
                </c:pt>
                <c:pt idx="1">
                  <c:v>763.68</c:v>
                </c:pt>
                <c:pt idx="2">
                  <c:v>391.43</c:v>
                </c:pt>
                <c:pt idx="3">
                  <c:v>579.64</c:v>
                </c:pt>
                <c:pt idx="4">
                  <c:v>281.61</c:v>
                </c:pt>
              </c:numCache>
            </c:numRef>
          </c:val>
          <c:extLst>
            <c:ext xmlns:c16="http://schemas.microsoft.com/office/drawing/2014/chart" uri="{C3380CC4-5D6E-409C-BE32-E72D297353CC}">
              <c16:uniqueId val="{00000000-3BF2-485C-9EF0-EBB8713DED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3BF2-485C-9EF0-EBB8713DED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81.680000000000007</c:v>
                </c:pt>
                <c:pt idx="1">
                  <c:v>73.69</c:v>
                </c:pt>
                <c:pt idx="2">
                  <c:v>66.31</c:v>
                </c:pt>
                <c:pt idx="3">
                  <c:v>59.47</c:v>
                </c:pt>
                <c:pt idx="4">
                  <c:v>53.4</c:v>
                </c:pt>
              </c:numCache>
            </c:numRef>
          </c:val>
          <c:extLst>
            <c:ext xmlns:c16="http://schemas.microsoft.com/office/drawing/2014/chart" uri="{C3380CC4-5D6E-409C-BE32-E72D297353CC}">
              <c16:uniqueId val="{00000000-629F-44C9-A75D-33FBCA08481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629F-44C9-A75D-33FBCA08481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122.17</c:v>
                </c:pt>
                <c:pt idx="1">
                  <c:v>125.69</c:v>
                </c:pt>
                <c:pt idx="2">
                  <c:v>129.28</c:v>
                </c:pt>
                <c:pt idx="3">
                  <c:v>129.66</c:v>
                </c:pt>
                <c:pt idx="4">
                  <c:v>124.95</c:v>
                </c:pt>
              </c:numCache>
            </c:numRef>
          </c:val>
          <c:extLst>
            <c:ext xmlns:c16="http://schemas.microsoft.com/office/drawing/2014/chart" uri="{C3380CC4-5D6E-409C-BE32-E72D297353CC}">
              <c16:uniqueId val="{00000000-EC4B-4CE9-A7BA-824BCDAAEE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EC4B-4CE9-A7BA-824BCDAAEE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141.38999999999999</c:v>
                </c:pt>
                <c:pt idx="1">
                  <c:v>138.68</c:v>
                </c:pt>
                <c:pt idx="2">
                  <c:v>134.68</c:v>
                </c:pt>
                <c:pt idx="3">
                  <c:v>134.49</c:v>
                </c:pt>
                <c:pt idx="4">
                  <c:v>139.93</c:v>
                </c:pt>
              </c:numCache>
            </c:numRef>
          </c:val>
          <c:extLst>
            <c:ext xmlns:c16="http://schemas.microsoft.com/office/drawing/2014/chart" uri="{C3380CC4-5D6E-409C-BE32-E72D297353CC}">
              <c16:uniqueId val="{00000000-AD9A-43B2-89BA-1625805FF6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AD9A-43B2-89BA-1625805FF6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45" t="str">
        <f>データ!H6</f>
        <v>愛知県　大府市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92356</v>
      </c>
      <c r="AM8" s="60"/>
      <c r="AN8" s="60"/>
      <c r="AO8" s="60"/>
      <c r="AP8" s="60"/>
      <c r="AQ8" s="60"/>
      <c r="AR8" s="60"/>
      <c r="AS8" s="60"/>
      <c r="AT8" s="51">
        <f>データ!$S$6</f>
        <v>33.659999999999997</v>
      </c>
      <c r="AU8" s="52"/>
      <c r="AV8" s="52"/>
      <c r="AW8" s="52"/>
      <c r="AX8" s="52"/>
      <c r="AY8" s="52"/>
      <c r="AZ8" s="52"/>
      <c r="BA8" s="52"/>
      <c r="BB8" s="53">
        <f>データ!$T$6</f>
        <v>2743.79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5">
      <c r="A10" s="2"/>
      <c r="B10" s="51" t="str">
        <f>データ!$N$6</f>
        <v>-</v>
      </c>
      <c r="C10" s="52"/>
      <c r="D10" s="52"/>
      <c r="E10" s="52"/>
      <c r="F10" s="52"/>
      <c r="G10" s="52"/>
      <c r="H10" s="52"/>
      <c r="I10" s="51">
        <f>データ!$O$6</f>
        <v>91.65</v>
      </c>
      <c r="J10" s="52"/>
      <c r="K10" s="52"/>
      <c r="L10" s="52"/>
      <c r="M10" s="52"/>
      <c r="N10" s="52"/>
      <c r="O10" s="63"/>
      <c r="P10" s="53">
        <f>データ!$P$6</f>
        <v>99.97</v>
      </c>
      <c r="Q10" s="53"/>
      <c r="R10" s="53"/>
      <c r="S10" s="53"/>
      <c r="T10" s="53"/>
      <c r="U10" s="53"/>
      <c r="V10" s="53"/>
      <c r="W10" s="60">
        <f>データ!$Q$6</f>
        <v>2800</v>
      </c>
      <c r="X10" s="60"/>
      <c r="Y10" s="60"/>
      <c r="Z10" s="60"/>
      <c r="AA10" s="60"/>
      <c r="AB10" s="60"/>
      <c r="AC10" s="60"/>
      <c r="AD10" s="2"/>
      <c r="AE10" s="2"/>
      <c r="AF10" s="2"/>
      <c r="AG10" s="2"/>
      <c r="AH10" s="4"/>
      <c r="AI10" s="4"/>
      <c r="AJ10" s="4"/>
      <c r="AK10" s="4"/>
      <c r="AL10" s="60">
        <f>データ!$U$6</f>
        <v>92386</v>
      </c>
      <c r="AM10" s="60"/>
      <c r="AN10" s="60"/>
      <c r="AO10" s="60"/>
      <c r="AP10" s="60"/>
      <c r="AQ10" s="60"/>
      <c r="AR10" s="60"/>
      <c r="AS10" s="60"/>
      <c r="AT10" s="51">
        <f>データ!$V$6</f>
        <v>33.659999999999997</v>
      </c>
      <c r="AU10" s="52"/>
      <c r="AV10" s="52"/>
      <c r="AW10" s="52"/>
      <c r="AX10" s="52"/>
      <c r="AY10" s="52"/>
      <c r="AZ10" s="52"/>
      <c r="BA10" s="52"/>
      <c r="BB10" s="53">
        <f>データ!$W$6</f>
        <v>2744.68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104</v>
      </c>
      <c r="BM16" s="73"/>
      <c r="BN16" s="73"/>
      <c r="BO16" s="73"/>
      <c r="BP16" s="73"/>
      <c r="BQ16" s="73"/>
      <c r="BR16" s="73"/>
      <c r="BS16" s="73"/>
      <c r="BT16" s="73"/>
      <c r="BU16" s="73"/>
      <c r="BV16" s="73"/>
      <c r="BW16" s="73"/>
      <c r="BX16" s="73"/>
      <c r="BY16" s="73"/>
      <c r="BZ16" s="74"/>
    </row>
    <row r="17" spans="1:78" ht="13.5" customHeight="1" x14ac:dyDescent="0.2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2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2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5">
      <c r="C83" s="26"/>
    </row>
    <row r="84" spans="1:78" hidden="1" x14ac:dyDescent="0.2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eOj6CdYnRXRnEOBjpO5l/9ahF4GMUmTCebA5smcCFpDUDEnHBTtgjJJNmyItvF/EgiY6D6xRpclLvQUKF59E9A==" saltValue="8Ql1igDV3T91PUApRzin6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3" x14ac:dyDescent="0.25"/>
  <cols>
    <col min="2" max="144" width="11.84375" customWidth="1"/>
  </cols>
  <sheetData>
    <row r="1" spans="1:144" x14ac:dyDescent="0.2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2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5">
      <c r="A6" s="29" t="s">
        <v>91</v>
      </c>
      <c r="B6" s="34">
        <f>B7</f>
        <v>2018</v>
      </c>
      <c r="C6" s="34">
        <f t="shared" ref="C6:W6" si="3">C7</f>
        <v>232238</v>
      </c>
      <c r="D6" s="34">
        <f t="shared" si="3"/>
        <v>46</v>
      </c>
      <c r="E6" s="34">
        <f t="shared" si="3"/>
        <v>1</v>
      </c>
      <c r="F6" s="34">
        <f t="shared" si="3"/>
        <v>0</v>
      </c>
      <c r="G6" s="34">
        <f t="shared" si="3"/>
        <v>1</v>
      </c>
      <c r="H6" s="34" t="str">
        <f t="shared" si="3"/>
        <v>愛知県　大府市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91.65</v>
      </c>
      <c r="P6" s="35">
        <f t="shared" si="3"/>
        <v>99.97</v>
      </c>
      <c r="Q6" s="35">
        <f t="shared" si="3"/>
        <v>2800</v>
      </c>
      <c r="R6" s="35">
        <f t="shared" si="3"/>
        <v>92356</v>
      </c>
      <c r="S6" s="35">
        <f t="shared" si="3"/>
        <v>33.659999999999997</v>
      </c>
      <c r="T6" s="35">
        <f t="shared" si="3"/>
        <v>2743.79</v>
      </c>
      <c r="U6" s="35">
        <f t="shared" si="3"/>
        <v>92386</v>
      </c>
      <c r="V6" s="35">
        <f t="shared" si="3"/>
        <v>33.659999999999997</v>
      </c>
      <c r="W6" s="35">
        <f t="shared" si="3"/>
        <v>2744.68</v>
      </c>
      <c r="X6" s="36">
        <f>IF(X7="",NA(),X7)</f>
        <v>125.29</v>
      </c>
      <c r="Y6" s="36">
        <f t="shared" ref="Y6:AG6" si="4">IF(Y7="",NA(),Y7)</f>
        <v>129.19999999999999</v>
      </c>
      <c r="Z6" s="36">
        <f t="shared" si="4"/>
        <v>130.30000000000001</v>
      </c>
      <c r="AA6" s="36">
        <f t="shared" si="4"/>
        <v>131.28</v>
      </c>
      <c r="AB6" s="36">
        <f t="shared" si="4"/>
        <v>127.5</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573.74</v>
      </c>
      <c r="AU6" s="36">
        <f t="shared" ref="AU6:BC6" si="6">IF(AU7="",NA(),AU7)</f>
        <v>763.68</v>
      </c>
      <c r="AV6" s="36">
        <f t="shared" si="6"/>
        <v>391.43</v>
      </c>
      <c r="AW6" s="36">
        <f t="shared" si="6"/>
        <v>579.64</v>
      </c>
      <c r="AX6" s="36">
        <f t="shared" si="6"/>
        <v>281.61</v>
      </c>
      <c r="AY6" s="36">
        <f t="shared" si="6"/>
        <v>335.95</v>
      </c>
      <c r="AZ6" s="36">
        <f t="shared" si="6"/>
        <v>346.59</v>
      </c>
      <c r="BA6" s="36">
        <f t="shared" si="6"/>
        <v>357.82</v>
      </c>
      <c r="BB6" s="36">
        <f t="shared" si="6"/>
        <v>355.5</v>
      </c>
      <c r="BC6" s="36">
        <f t="shared" si="6"/>
        <v>349.83</v>
      </c>
      <c r="BD6" s="35" t="str">
        <f>IF(BD7="","",IF(BD7="-","【-】","【"&amp;SUBSTITUTE(TEXT(BD7,"#,##0.00"),"-","△")&amp;"】"))</f>
        <v>【261.93】</v>
      </c>
      <c r="BE6" s="36">
        <f>IF(BE7="",NA(),BE7)</f>
        <v>81.680000000000007</v>
      </c>
      <c r="BF6" s="36">
        <f t="shared" ref="BF6:BN6" si="7">IF(BF7="",NA(),BF7)</f>
        <v>73.69</v>
      </c>
      <c r="BG6" s="36">
        <f t="shared" si="7"/>
        <v>66.31</v>
      </c>
      <c r="BH6" s="36">
        <f t="shared" si="7"/>
        <v>59.47</v>
      </c>
      <c r="BI6" s="36">
        <f t="shared" si="7"/>
        <v>53.4</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122.17</v>
      </c>
      <c r="BQ6" s="36">
        <f t="shared" ref="BQ6:BY6" si="8">IF(BQ7="",NA(),BQ7)</f>
        <v>125.69</v>
      </c>
      <c r="BR6" s="36">
        <f t="shared" si="8"/>
        <v>129.28</v>
      </c>
      <c r="BS6" s="36">
        <f t="shared" si="8"/>
        <v>129.66</v>
      </c>
      <c r="BT6" s="36">
        <f t="shared" si="8"/>
        <v>124.95</v>
      </c>
      <c r="BU6" s="36">
        <f t="shared" si="8"/>
        <v>105.21</v>
      </c>
      <c r="BV6" s="36">
        <f t="shared" si="8"/>
        <v>105.71</v>
      </c>
      <c r="BW6" s="36">
        <f t="shared" si="8"/>
        <v>106.01</v>
      </c>
      <c r="BX6" s="36">
        <f t="shared" si="8"/>
        <v>104.57</v>
      </c>
      <c r="BY6" s="36">
        <f t="shared" si="8"/>
        <v>103.54</v>
      </c>
      <c r="BZ6" s="35" t="str">
        <f>IF(BZ7="","",IF(BZ7="-","【-】","【"&amp;SUBSTITUTE(TEXT(BZ7,"#,##0.00"),"-","△")&amp;"】"))</f>
        <v>【103.91】</v>
      </c>
      <c r="CA6" s="36">
        <f>IF(CA7="",NA(),CA7)</f>
        <v>141.38999999999999</v>
      </c>
      <c r="CB6" s="36">
        <f t="shared" ref="CB6:CJ6" si="9">IF(CB7="",NA(),CB7)</f>
        <v>138.68</v>
      </c>
      <c r="CC6" s="36">
        <f t="shared" si="9"/>
        <v>134.68</v>
      </c>
      <c r="CD6" s="36">
        <f t="shared" si="9"/>
        <v>134.49</v>
      </c>
      <c r="CE6" s="36">
        <f t="shared" si="9"/>
        <v>139.93</v>
      </c>
      <c r="CF6" s="36">
        <f t="shared" si="9"/>
        <v>162.59</v>
      </c>
      <c r="CG6" s="36">
        <f t="shared" si="9"/>
        <v>162.15</v>
      </c>
      <c r="CH6" s="36">
        <f t="shared" si="9"/>
        <v>162.24</v>
      </c>
      <c r="CI6" s="36">
        <f t="shared" si="9"/>
        <v>165.47</v>
      </c>
      <c r="CJ6" s="36">
        <f t="shared" si="9"/>
        <v>167.46</v>
      </c>
      <c r="CK6" s="35" t="str">
        <f>IF(CK7="","",IF(CK7="-","【-】","【"&amp;SUBSTITUTE(TEXT(CK7,"#,##0.00"),"-","△")&amp;"】"))</f>
        <v>【167.11】</v>
      </c>
      <c r="CL6" s="36">
        <f>IF(CL7="",NA(),CL7)</f>
        <v>78.150000000000006</v>
      </c>
      <c r="CM6" s="36">
        <f t="shared" ref="CM6:CU6" si="10">IF(CM7="",NA(),CM7)</f>
        <v>78.27</v>
      </c>
      <c r="CN6" s="36">
        <f t="shared" si="10"/>
        <v>79.08</v>
      </c>
      <c r="CO6" s="36">
        <f t="shared" si="10"/>
        <v>79.66</v>
      </c>
      <c r="CP6" s="36">
        <f t="shared" si="10"/>
        <v>79.77</v>
      </c>
      <c r="CQ6" s="36">
        <f t="shared" si="10"/>
        <v>59.17</v>
      </c>
      <c r="CR6" s="36">
        <f t="shared" si="10"/>
        <v>59.34</v>
      </c>
      <c r="CS6" s="36">
        <f t="shared" si="10"/>
        <v>59.11</v>
      </c>
      <c r="CT6" s="36">
        <f t="shared" si="10"/>
        <v>59.74</v>
      </c>
      <c r="CU6" s="36">
        <f t="shared" si="10"/>
        <v>59.46</v>
      </c>
      <c r="CV6" s="35" t="str">
        <f>IF(CV7="","",IF(CV7="-","【-】","【"&amp;SUBSTITUTE(TEXT(CV7,"#,##0.00"),"-","△")&amp;"】"))</f>
        <v>【60.27】</v>
      </c>
      <c r="CW6" s="36">
        <f>IF(CW7="",NA(),CW7)</f>
        <v>96.41</v>
      </c>
      <c r="CX6" s="36">
        <f t="shared" ref="CX6:DF6" si="11">IF(CX7="",NA(),CX7)</f>
        <v>96.43</v>
      </c>
      <c r="CY6" s="36">
        <f t="shared" si="11"/>
        <v>96.89</v>
      </c>
      <c r="CZ6" s="36">
        <f t="shared" si="11"/>
        <v>96.88</v>
      </c>
      <c r="DA6" s="36">
        <f t="shared" si="11"/>
        <v>97.35</v>
      </c>
      <c r="DB6" s="36">
        <f t="shared" si="11"/>
        <v>87.6</v>
      </c>
      <c r="DC6" s="36">
        <f t="shared" si="11"/>
        <v>87.74</v>
      </c>
      <c r="DD6" s="36">
        <f t="shared" si="11"/>
        <v>87.91</v>
      </c>
      <c r="DE6" s="36">
        <f t="shared" si="11"/>
        <v>87.28</v>
      </c>
      <c r="DF6" s="36">
        <f t="shared" si="11"/>
        <v>87.41</v>
      </c>
      <c r="DG6" s="35" t="str">
        <f>IF(DG7="","",IF(DG7="-","【-】","【"&amp;SUBSTITUTE(TEXT(DG7,"#,##0.00"),"-","△")&amp;"】"))</f>
        <v>【89.92】</v>
      </c>
      <c r="DH6" s="36">
        <f>IF(DH7="",NA(),DH7)</f>
        <v>41.24</v>
      </c>
      <c r="DI6" s="36">
        <f t="shared" ref="DI6:DQ6" si="12">IF(DI7="",NA(),DI7)</f>
        <v>41.36</v>
      </c>
      <c r="DJ6" s="36">
        <f t="shared" si="12"/>
        <v>38.97</v>
      </c>
      <c r="DK6" s="36">
        <f t="shared" si="12"/>
        <v>39.65</v>
      </c>
      <c r="DL6" s="36">
        <f t="shared" si="12"/>
        <v>38.79</v>
      </c>
      <c r="DM6" s="36">
        <f t="shared" si="12"/>
        <v>45.25</v>
      </c>
      <c r="DN6" s="36">
        <f t="shared" si="12"/>
        <v>46.27</v>
      </c>
      <c r="DO6" s="36">
        <f t="shared" si="12"/>
        <v>46.88</v>
      </c>
      <c r="DP6" s="36">
        <f t="shared" si="12"/>
        <v>46.94</v>
      </c>
      <c r="DQ6" s="36">
        <f t="shared" si="12"/>
        <v>47.62</v>
      </c>
      <c r="DR6" s="35" t="str">
        <f>IF(DR7="","",IF(DR7="-","【-】","【"&amp;SUBSTITUTE(TEXT(DR7,"#,##0.00"),"-","△")&amp;"】"))</f>
        <v>【48.85】</v>
      </c>
      <c r="DS6" s="36">
        <f>IF(DS7="",NA(),DS7)</f>
        <v>6.47</v>
      </c>
      <c r="DT6" s="36">
        <f t="shared" ref="DT6:EB6" si="13">IF(DT7="",NA(),DT7)</f>
        <v>5.76</v>
      </c>
      <c r="DU6" s="36">
        <f t="shared" si="13"/>
        <v>6.85</v>
      </c>
      <c r="DV6" s="36">
        <f t="shared" si="13"/>
        <v>7.76</v>
      </c>
      <c r="DW6" s="36">
        <f t="shared" si="13"/>
        <v>9.11</v>
      </c>
      <c r="DX6" s="36">
        <f t="shared" si="13"/>
        <v>10.71</v>
      </c>
      <c r="DY6" s="36">
        <f t="shared" si="13"/>
        <v>10.93</v>
      </c>
      <c r="DZ6" s="36">
        <f t="shared" si="13"/>
        <v>13.39</v>
      </c>
      <c r="EA6" s="36">
        <f t="shared" si="13"/>
        <v>14.48</v>
      </c>
      <c r="EB6" s="36">
        <f t="shared" si="13"/>
        <v>16.27</v>
      </c>
      <c r="EC6" s="35" t="str">
        <f>IF(EC7="","",IF(EC7="-","【-】","【"&amp;SUBSTITUTE(TEXT(EC7,"#,##0.00"),"-","△")&amp;"】"))</f>
        <v>【17.80】</v>
      </c>
      <c r="ED6" s="36">
        <f>IF(ED7="",NA(),ED7)</f>
        <v>1.39</v>
      </c>
      <c r="EE6" s="36">
        <f t="shared" ref="EE6:EM6" si="14">IF(EE7="",NA(),EE7)</f>
        <v>2.34</v>
      </c>
      <c r="EF6" s="36">
        <f t="shared" si="14"/>
        <v>2.71</v>
      </c>
      <c r="EG6" s="36">
        <f t="shared" si="14"/>
        <v>2.0499999999999998</v>
      </c>
      <c r="EH6" s="36">
        <f t="shared" si="14"/>
        <v>1.62</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25">
      <c r="A7" s="29"/>
      <c r="B7" s="38">
        <v>2018</v>
      </c>
      <c r="C7" s="38">
        <v>232238</v>
      </c>
      <c r="D7" s="38">
        <v>46</v>
      </c>
      <c r="E7" s="38">
        <v>1</v>
      </c>
      <c r="F7" s="38">
        <v>0</v>
      </c>
      <c r="G7" s="38">
        <v>1</v>
      </c>
      <c r="H7" s="38" t="s">
        <v>92</v>
      </c>
      <c r="I7" s="38" t="s">
        <v>93</v>
      </c>
      <c r="J7" s="38" t="s">
        <v>94</v>
      </c>
      <c r="K7" s="38" t="s">
        <v>95</v>
      </c>
      <c r="L7" s="38" t="s">
        <v>96</v>
      </c>
      <c r="M7" s="38" t="s">
        <v>97</v>
      </c>
      <c r="N7" s="39" t="s">
        <v>98</v>
      </c>
      <c r="O7" s="39">
        <v>91.65</v>
      </c>
      <c r="P7" s="39">
        <v>99.97</v>
      </c>
      <c r="Q7" s="39">
        <v>2800</v>
      </c>
      <c r="R7" s="39">
        <v>92356</v>
      </c>
      <c r="S7" s="39">
        <v>33.659999999999997</v>
      </c>
      <c r="T7" s="39">
        <v>2743.79</v>
      </c>
      <c r="U7" s="39">
        <v>92386</v>
      </c>
      <c r="V7" s="39">
        <v>33.659999999999997</v>
      </c>
      <c r="W7" s="39">
        <v>2744.68</v>
      </c>
      <c r="X7" s="39">
        <v>125.29</v>
      </c>
      <c r="Y7" s="39">
        <v>129.19999999999999</v>
      </c>
      <c r="Z7" s="39">
        <v>130.30000000000001</v>
      </c>
      <c r="AA7" s="39">
        <v>131.28</v>
      </c>
      <c r="AB7" s="39">
        <v>127.5</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573.74</v>
      </c>
      <c r="AU7" s="39">
        <v>763.68</v>
      </c>
      <c r="AV7" s="39">
        <v>391.43</v>
      </c>
      <c r="AW7" s="39">
        <v>579.64</v>
      </c>
      <c r="AX7" s="39">
        <v>281.61</v>
      </c>
      <c r="AY7" s="39">
        <v>335.95</v>
      </c>
      <c r="AZ7" s="39">
        <v>346.59</v>
      </c>
      <c r="BA7" s="39">
        <v>357.82</v>
      </c>
      <c r="BB7" s="39">
        <v>355.5</v>
      </c>
      <c r="BC7" s="39">
        <v>349.83</v>
      </c>
      <c r="BD7" s="39">
        <v>261.93</v>
      </c>
      <c r="BE7" s="39">
        <v>81.680000000000007</v>
      </c>
      <c r="BF7" s="39">
        <v>73.69</v>
      </c>
      <c r="BG7" s="39">
        <v>66.31</v>
      </c>
      <c r="BH7" s="39">
        <v>59.47</v>
      </c>
      <c r="BI7" s="39">
        <v>53.4</v>
      </c>
      <c r="BJ7" s="39">
        <v>319.82</v>
      </c>
      <c r="BK7" s="39">
        <v>312.02999999999997</v>
      </c>
      <c r="BL7" s="39">
        <v>307.45999999999998</v>
      </c>
      <c r="BM7" s="39">
        <v>312.58</v>
      </c>
      <c r="BN7" s="39">
        <v>314.87</v>
      </c>
      <c r="BO7" s="39">
        <v>270.45999999999998</v>
      </c>
      <c r="BP7" s="39">
        <v>122.17</v>
      </c>
      <c r="BQ7" s="39">
        <v>125.69</v>
      </c>
      <c r="BR7" s="39">
        <v>129.28</v>
      </c>
      <c r="BS7" s="39">
        <v>129.66</v>
      </c>
      <c r="BT7" s="39">
        <v>124.95</v>
      </c>
      <c r="BU7" s="39">
        <v>105.21</v>
      </c>
      <c r="BV7" s="39">
        <v>105.71</v>
      </c>
      <c r="BW7" s="39">
        <v>106.01</v>
      </c>
      <c r="BX7" s="39">
        <v>104.57</v>
      </c>
      <c r="BY7" s="39">
        <v>103.54</v>
      </c>
      <c r="BZ7" s="39">
        <v>103.91</v>
      </c>
      <c r="CA7" s="39">
        <v>141.38999999999999</v>
      </c>
      <c r="CB7" s="39">
        <v>138.68</v>
      </c>
      <c r="CC7" s="39">
        <v>134.68</v>
      </c>
      <c r="CD7" s="39">
        <v>134.49</v>
      </c>
      <c r="CE7" s="39">
        <v>139.93</v>
      </c>
      <c r="CF7" s="39">
        <v>162.59</v>
      </c>
      <c r="CG7" s="39">
        <v>162.15</v>
      </c>
      <c r="CH7" s="39">
        <v>162.24</v>
      </c>
      <c r="CI7" s="39">
        <v>165.47</v>
      </c>
      <c r="CJ7" s="39">
        <v>167.46</v>
      </c>
      <c r="CK7" s="39">
        <v>167.11</v>
      </c>
      <c r="CL7" s="39">
        <v>78.150000000000006</v>
      </c>
      <c r="CM7" s="39">
        <v>78.27</v>
      </c>
      <c r="CN7" s="39">
        <v>79.08</v>
      </c>
      <c r="CO7" s="39">
        <v>79.66</v>
      </c>
      <c r="CP7" s="39">
        <v>79.77</v>
      </c>
      <c r="CQ7" s="39">
        <v>59.17</v>
      </c>
      <c r="CR7" s="39">
        <v>59.34</v>
      </c>
      <c r="CS7" s="39">
        <v>59.11</v>
      </c>
      <c r="CT7" s="39">
        <v>59.74</v>
      </c>
      <c r="CU7" s="39">
        <v>59.46</v>
      </c>
      <c r="CV7" s="39">
        <v>60.27</v>
      </c>
      <c r="CW7" s="39">
        <v>96.41</v>
      </c>
      <c r="CX7" s="39">
        <v>96.43</v>
      </c>
      <c r="CY7" s="39">
        <v>96.89</v>
      </c>
      <c r="CZ7" s="39">
        <v>96.88</v>
      </c>
      <c r="DA7" s="39">
        <v>97.35</v>
      </c>
      <c r="DB7" s="39">
        <v>87.6</v>
      </c>
      <c r="DC7" s="39">
        <v>87.74</v>
      </c>
      <c r="DD7" s="39">
        <v>87.91</v>
      </c>
      <c r="DE7" s="39">
        <v>87.28</v>
      </c>
      <c r="DF7" s="39">
        <v>87.41</v>
      </c>
      <c r="DG7" s="39">
        <v>89.92</v>
      </c>
      <c r="DH7" s="39">
        <v>41.24</v>
      </c>
      <c r="DI7" s="39">
        <v>41.36</v>
      </c>
      <c r="DJ7" s="39">
        <v>38.97</v>
      </c>
      <c r="DK7" s="39">
        <v>39.65</v>
      </c>
      <c r="DL7" s="39">
        <v>38.79</v>
      </c>
      <c r="DM7" s="39">
        <v>45.25</v>
      </c>
      <c r="DN7" s="39">
        <v>46.27</v>
      </c>
      <c r="DO7" s="39">
        <v>46.88</v>
      </c>
      <c r="DP7" s="39">
        <v>46.94</v>
      </c>
      <c r="DQ7" s="39">
        <v>47.62</v>
      </c>
      <c r="DR7" s="39">
        <v>48.85</v>
      </c>
      <c r="DS7" s="39">
        <v>6.47</v>
      </c>
      <c r="DT7" s="39">
        <v>5.76</v>
      </c>
      <c r="DU7" s="39">
        <v>6.85</v>
      </c>
      <c r="DV7" s="39">
        <v>7.76</v>
      </c>
      <c r="DW7" s="39">
        <v>9.11</v>
      </c>
      <c r="DX7" s="39">
        <v>10.71</v>
      </c>
      <c r="DY7" s="39">
        <v>10.93</v>
      </c>
      <c r="DZ7" s="39">
        <v>13.39</v>
      </c>
      <c r="EA7" s="39">
        <v>14.48</v>
      </c>
      <c r="EB7" s="39">
        <v>16.27</v>
      </c>
      <c r="EC7" s="39">
        <v>17.8</v>
      </c>
      <c r="ED7" s="39">
        <v>1.39</v>
      </c>
      <c r="EE7" s="39">
        <v>2.34</v>
      </c>
      <c r="EF7" s="39">
        <v>2.71</v>
      </c>
      <c r="EG7" s="39">
        <v>2.0499999999999998</v>
      </c>
      <c r="EH7" s="39">
        <v>1.62</v>
      </c>
      <c r="EI7" s="39">
        <v>0.72</v>
      </c>
      <c r="EJ7" s="39">
        <v>0.71</v>
      </c>
      <c r="EK7" s="39">
        <v>0.71</v>
      </c>
      <c r="EL7" s="39">
        <v>0.75</v>
      </c>
      <c r="EM7" s="39">
        <v>0.63</v>
      </c>
      <c r="EN7" s="39">
        <v>0.7</v>
      </c>
    </row>
    <row r="8" spans="1:144" x14ac:dyDescent="0.2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2020-02-13T11:10:49Z</cp:lastPrinted>
  <dcterms:created xsi:type="dcterms:W3CDTF">2019-12-05T04:18:42Z</dcterms:created>
  <dcterms:modified xsi:type="dcterms:W3CDTF">2025-03-24T00:36:39Z</dcterms:modified>
  <cp:category/>
</cp:coreProperties>
</file>