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C904B4D3-6DA0-4478-8D93-C840807D6C59}" xr6:coauthVersionLast="47" xr6:coauthVersionMax="47" xr10:uidLastSave="{00000000-0000-0000-0000-000000000000}"/>
  <workbookProtection workbookAlgorithmName="SHA-512" workbookHashValue="i70oJIjQ4+DQmZe+ti5GGTETbZhOWJYyuGa9/4r/9MSKKPqsxGtXWpUxJ4LdIXK4rka9wxDHmjN6Uq6goyUnaw==" workbookSaltValue="MFBRa6w/oVpEz1qqN24Az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N6" i="5"/>
  <c r="B10" i="4" s="1"/>
  <c r="M6" i="5"/>
  <c r="AD8" i="4" s="1"/>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AL10" i="4"/>
  <c r="I10" i="4"/>
  <c r="P8" i="4"/>
  <c r="I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<sst xmlns="http://schemas.openxmlformats.org/spreadsheetml/2006/main" count="220" uniqueCount="107">
  <si>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</si>
  <si>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</si>
  <si>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</si>
  <si>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</si>
  <si>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</si>
  <si>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</si>
  <si>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</si>
  <si>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</si>
  <si>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</si>
  <si>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</si>
  <si>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</si>
  <si>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</si>
  <si>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</si>
  <si>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</si>
  <si>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</si>
  <si>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</si>
  <si>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</si>
  <si>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</si>
  <si>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</si>
  <si>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</si>
  <si>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</si>
  <si>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</si>
  <si>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</si>
  <si>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</si>
  <si>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</si>
  <si>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</si>
  <si>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</si>
  <si>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</si>
  <si>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</si>
  <si>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</si>
  <si>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</si>
  <si>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</si>
  <si>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</si>
  <si>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</si>
  <si>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</si>
  <si>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</si>
  <si>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</si>
  <si>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</si>
  <si>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</si>
  <si>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</si>
  <si>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</si>
  <si>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</si>
  <si>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</si>
  <si>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</si>
  <si>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</si>
  <si>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</si>
  <si>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</si>
  <si>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</si>
  <si>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</si>
  <si>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</si>
  <si>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</si>
  <si>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</si>
  <si>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</si>
  <si>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</si>
  <si>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</si>
  <si>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</si>
  <si>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</si>
  <si>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</si>
  <si>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</si>
  <si>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</si>
  <si>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</si>
  <si>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</si>
  <si>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</si>
  <si>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</si>
  <si>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</si>
  <si>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</si>
  <si>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</si>
  <si>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</si>
  <si>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</si>
  <si>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</si>
  <si>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</si>
  <si>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</si>
  <si>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</si>
  <si>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</si>
  <si>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</si>
  <si>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</si>
  <si>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</si>
  <si>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</si>
  <si>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</si>
  <si>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</si>
  <si>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</si>
  <si>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</si>
  <si>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</si>
  <si>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</si>
  <si>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</si>
  <si>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</si>
  <si>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</si>
  <si>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</si>
  <si>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</si>
  <si>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</si>
  <si>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</si>
  <si>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</si>
  <si>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</si>
  <si>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</si>
  <si>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</si>
  <si>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</si>
  <si>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</si>
  <si>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</si>
  <si>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</si>
  <si>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</si>
  <si>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</si>
  <si>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</si>
  <si>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</si>
  <si>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</si>
  <si>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投資資金確保も含め平均改定率8.03%増の料金改定を行い経営の健全化に向け、取り組みを段階的に行っている。一方で、施設の老朽化も進み、施設の更新・耐震化も進めていく必要性も重要である。今後給水人口の減少が懸念される中、ライフラインとしての水道水を安定供給できるよう水需要の動向を踏まえた上、施設のダウンサイジングも考慮しながら令和2年度までに経営戦略を策定する予定であり、計画的に施設を更新整備することが必要と考えている。</t>
    <rPh sb="0" eb="2">
      <t>トウシ</t>
    </rPh>
    <rPh sb="2" eb="4">
      <t>シキン</t>
    </rPh>
    <rPh sb="4" eb="6">
      <t>カクホ</t>
    </rPh>
    <rPh sb="7" eb="8">
      <t>フク</t>
    </rPh>
    <rPh sb="9" eb="11">
      <t>ヘイキン</t>
    </rPh>
    <rPh sb="11" eb="13">
      <t>カイテイ</t>
    </rPh>
    <rPh sb="13" eb="14">
      <t>リツ</t>
    </rPh>
    <rPh sb="19" eb="20">
      <t>ゾウ</t>
    </rPh>
    <rPh sb="21" eb="23">
      <t>リョウキン</t>
    </rPh>
    <rPh sb="23" eb="25">
      <t>カイテイ</t>
    </rPh>
    <rPh sb="26" eb="27">
      <t>オコナ</t>
    </rPh>
    <rPh sb="28" eb="30">
      <t>ケイエイ</t>
    </rPh>
    <rPh sb="31" eb="34">
      <t>ケンゼンカ</t>
    </rPh>
    <rPh sb="35" eb="36">
      <t>ム</t>
    </rPh>
    <rPh sb="38" eb="39">
      <t>ト</t>
    </rPh>
    <rPh sb="40" eb="41">
      <t>ク</t>
    </rPh>
    <rPh sb="43" eb="46">
      <t>ダンカイテキ</t>
    </rPh>
    <rPh sb="47" eb="48">
      <t>オコナ</t>
    </rPh>
    <rPh sb="53" eb="55">
      <t>イッポウ</t>
    </rPh>
    <rPh sb="57" eb="59">
      <t>シセツ</t>
    </rPh>
    <rPh sb="60" eb="63">
      <t>ロウキュウカ</t>
    </rPh>
    <rPh sb="64" eb="65">
      <t>スス</t>
    </rPh>
    <rPh sb="67" eb="69">
      <t>シセツ</t>
    </rPh>
    <rPh sb="70" eb="72">
      <t>コウシン</t>
    </rPh>
    <rPh sb="73" eb="76">
      <t>タイシンカ</t>
    </rPh>
    <rPh sb="77" eb="78">
      <t>スス</t>
    </rPh>
    <rPh sb="82" eb="84">
      <t>ヒツヨウ</t>
    </rPh>
    <rPh sb="84" eb="85">
      <t>セイ</t>
    </rPh>
    <rPh sb="86" eb="88">
      <t>ジュウヨウ</t>
    </rPh>
    <rPh sb="119" eb="122">
      <t>スイドウスイ</t>
    </rPh>
    <rPh sb="123" eb="125">
      <t>アンテイ</t>
    </rPh>
    <rPh sb="125" eb="127">
      <t>キョウキュウ</t>
    </rPh>
    <rPh sb="132" eb="133">
      <t>ミズ</t>
    </rPh>
    <rPh sb="133" eb="135">
      <t>ジュヨウ</t>
    </rPh>
    <rPh sb="136" eb="138">
      <t>ドウコウ</t>
    </rPh>
    <rPh sb="139" eb="140">
      <t>フ</t>
    </rPh>
    <rPh sb="143" eb="144">
      <t>ウエ</t>
    </rPh>
    <rPh sb="145" eb="147">
      <t>シセツ</t>
    </rPh>
    <rPh sb="157" eb="159">
      <t>コウリョ</t>
    </rPh>
    <rPh sb="163" eb="165">
      <t>レイワ</t>
    </rPh>
    <rPh sb="166" eb="168">
      <t>ネンド</t>
    </rPh>
    <rPh sb="171" eb="173">
      <t>ケイエイ</t>
    </rPh>
    <rPh sb="173" eb="175">
      <t>センリャク</t>
    </rPh>
    <rPh sb="176" eb="178">
      <t>サクテイ</t>
    </rPh>
    <rPh sb="180" eb="182">
      <t>ヨテイ</t>
    </rPh>
    <rPh sb="186" eb="189">
      <t>ケイカクテキ</t>
    </rPh>
    <rPh sb="190" eb="192">
      <t>シセツ</t>
    </rPh>
    <rPh sb="193" eb="195">
      <t>コウシン</t>
    </rPh>
    <rPh sb="195" eb="197">
      <t>セイビ</t>
    </rPh>
    <rPh sb="202" eb="204">
      <t>ヒツヨウ</t>
    </rPh>
    <rPh sb="205" eb="206">
      <t>カンガ</t>
    </rPh>
    <phoneticPr fontId="4"/>
  </si>
  <si>
    <r>
      <t>①経常収支比率、⑤料金回収率については、平成28年4月に平均改定率8.03%の料金改定を行い、給水収益が増加し、また職員数の減等により費用が減少したため、前年度に引き続き健全経営となっている。②累積欠損金比率、③流動比率は、現状低い数値である。流動比率については、現状は100％を超えており健全経営と言える。H30の数値については、工期の影響により未払金での対応になったため、流動負債が増加したことが要因と考えられる。今後の施設改修等により費用の増大も考えられ、それに伴い④企業債残高対給水収益比率についても給水収益に対し企業債残高の割合が高くなる懸念がある。⑥給水原価については、⑤同様に費用が減少したことにより</t>
    </r>
    <r>
      <rPr>
        <sz val="11"/>
        <rFont val="ＭＳ ゴシック"/>
        <family val="3"/>
        <charset val="128"/>
      </rPr>
      <t>、原価についても減少し</t>
    </r>
    <r>
      <rPr>
        <sz val="11"/>
        <color theme="1"/>
        <rFont val="ＭＳ ゴシック"/>
        <family val="3"/>
        <charset val="128"/>
      </rPr>
      <t>、効率的に給水ができている。⑦施設利用率については、水道事業開始時の計画1日最大給水量を基準に浄水場が整備されていることにより、現在の計画の給水量との乖離が大きくなっている。そのため、今後の施設の更新には、ダウンサイジングの検討が必要と考える。⑧有収率については、消防施設の水使用や大口径管路の布設替が少なかったことなどが改善の要因と考える。これらの要因等を踏まえ今後、中長期的な計画が必要と考える。</t>
    </r>
    <rPh sb="1" eb="3">
      <t>ケイジョウ</t>
    </rPh>
    <rPh sb="3" eb="5">
      <t>シュウシ</t>
    </rPh>
    <rPh sb="5" eb="7">
      <t>ヒリツ</t>
    </rPh>
    <rPh sb="9" eb="11">
      <t>リョウキン</t>
    </rPh>
    <rPh sb="11" eb="13">
      <t>カイシュウ</t>
    </rPh>
    <rPh sb="13" eb="14">
      <t>リツ</t>
    </rPh>
    <rPh sb="20" eb="21">
      <t>ヘイ</t>
    </rPh>
    <rPh sb="21" eb="22">
      <t>ナリ</t>
    </rPh>
    <rPh sb="24" eb="25">
      <t>ネン</t>
    </rPh>
    <rPh sb="26" eb="27">
      <t>ガツ</t>
    </rPh>
    <rPh sb="28" eb="30">
      <t>ヘイキン</t>
    </rPh>
    <rPh sb="30" eb="32">
      <t>カイテイ</t>
    </rPh>
    <rPh sb="32" eb="33">
      <t>リツ</t>
    </rPh>
    <rPh sb="39" eb="41">
      <t>リョウキン</t>
    </rPh>
    <rPh sb="41" eb="43">
      <t>カイテイ</t>
    </rPh>
    <rPh sb="44" eb="45">
      <t>オコナ</t>
    </rPh>
    <rPh sb="47" eb="49">
      <t>キュウスイ</t>
    </rPh>
    <rPh sb="49" eb="51">
      <t>シュウエキ</t>
    </rPh>
    <rPh sb="52" eb="54">
      <t>ゾウカ</t>
    </rPh>
    <rPh sb="58" eb="60">
      <t>ショクイン</t>
    </rPh>
    <rPh sb="60" eb="61">
      <t>スウ</t>
    </rPh>
    <rPh sb="62" eb="63">
      <t>ゲン</t>
    </rPh>
    <rPh sb="63" eb="64">
      <t>トウ</t>
    </rPh>
    <rPh sb="67" eb="69">
      <t>ヒヨウ</t>
    </rPh>
    <rPh sb="70" eb="72">
      <t>ゲンショウ</t>
    </rPh>
    <rPh sb="77" eb="80">
      <t>ゼンネンド</t>
    </rPh>
    <rPh sb="81" eb="82">
      <t>ヒ</t>
    </rPh>
    <rPh sb="83" eb="84">
      <t>ツヅ</t>
    </rPh>
    <rPh sb="85" eb="87">
      <t>ケンゼン</t>
    </rPh>
    <rPh sb="87" eb="89">
      <t>ケイエイ</t>
    </rPh>
    <rPh sb="97" eb="99">
      <t>ルイセキ</t>
    </rPh>
    <rPh sb="99" eb="102">
      <t>ケッソンキン</t>
    </rPh>
    <rPh sb="102" eb="104">
      <t>ヒリツ</t>
    </rPh>
    <rPh sb="106" eb="108">
      <t>リュウドウ</t>
    </rPh>
    <rPh sb="132" eb="134">
      <t>ゲンジョウ</t>
    </rPh>
    <rPh sb="140" eb="141">
      <t>コ</t>
    </rPh>
    <rPh sb="145" eb="147">
      <t>ケンゼン</t>
    </rPh>
    <rPh sb="147" eb="149">
      <t>ケイエイ</t>
    </rPh>
    <rPh sb="150" eb="151">
      <t>イ</t>
    </rPh>
    <rPh sb="158" eb="160">
      <t>スウチ</t>
    </rPh>
    <rPh sb="166" eb="168">
      <t>コウキ</t>
    </rPh>
    <rPh sb="169" eb="171">
      <t>エイキョウ</t>
    </rPh>
    <rPh sb="174" eb="175">
      <t>ミ</t>
    </rPh>
    <rPh sb="175" eb="176">
      <t>バラ</t>
    </rPh>
    <rPh sb="176" eb="177">
      <t>キン</t>
    </rPh>
    <rPh sb="179" eb="181">
      <t>タイオウ</t>
    </rPh>
    <rPh sb="188" eb="190">
      <t>リュウドウ</t>
    </rPh>
    <rPh sb="190" eb="192">
      <t>フサイ</t>
    </rPh>
    <rPh sb="193" eb="195">
      <t>ゾウカ</t>
    </rPh>
    <rPh sb="200" eb="202">
      <t>ヨウイン</t>
    </rPh>
    <rPh sb="203" eb="204">
      <t>カンガ</t>
    </rPh>
    <rPh sb="209" eb="211">
      <t>コンゴ</t>
    </rPh>
    <rPh sb="212" eb="214">
      <t>シセツ</t>
    </rPh>
    <rPh sb="214" eb="216">
      <t>カイシュウ</t>
    </rPh>
    <rPh sb="216" eb="217">
      <t>トウ</t>
    </rPh>
    <rPh sb="220" eb="222">
      <t>ヒヨウ</t>
    </rPh>
    <rPh sb="223" eb="225">
      <t>ゾウダイ</t>
    </rPh>
    <rPh sb="226" eb="227">
      <t>カンガ</t>
    </rPh>
    <rPh sb="234" eb="235">
      <t>トモナ</t>
    </rPh>
    <rPh sb="237" eb="239">
      <t>キギョウ</t>
    </rPh>
    <rPh sb="239" eb="240">
      <t>サイ</t>
    </rPh>
    <rPh sb="240" eb="242">
      <t>ザンダカ</t>
    </rPh>
    <rPh sb="242" eb="243">
      <t>タイ</t>
    </rPh>
    <rPh sb="243" eb="245">
      <t>キュウスイ</t>
    </rPh>
    <rPh sb="245" eb="247">
      <t>シュウエキ</t>
    </rPh>
    <rPh sb="247" eb="249">
      <t>ヒリツ</t>
    </rPh>
    <rPh sb="254" eb="256">
      <t>キュウスイ</t>
    </rPh>
    <rPh sb="256" eb="258">
      <t>シュウエキ</t>
    </rPh>
    <rPh sb="259" eb="260">
      <t>タイ</t>
    </rPh>
    <rPh sb="261" eb="263">
      <t>キギョウ</t>
    </rPh>
    <rPh sb="263" eb="264">
      <t>サイ</t>
    </rPh>
    <rPh sb="264" eb="266">
      <t>ザンダカ</t>
    </rPh>
    <rPh sb="267" eb="269">
      <t>ワリアイ</t>
    </rPh>
    <rPh sb="270" eb="271">
      <t>タカ</t>
    </rPh>
    <rPh sb="274" eb="276">
      <t>ケネン</t>
    </rPh>
    <rPh sb="281" eb="283">
      <t>キュウスイ</t>
    </rPh>
    <rPh sb="283" eb="285">
      <t>ゲンカ</t>
    </rPh>
    <rPh sb="292" eb="294">
      <t>ドウヨウ</t>
    </rPh>
    <rPh sb="295" eb="297">
      <t>ヒヨウ</t>
    </rPh>
    <rPh sb="298" eb="300">
      <t>ゲンショウ</t>
    </rPh>
    <rPh sb="308" eb="310">
      <t>ゲンカ</t>
    </rPh>
    <rPh sb="315" eb="317">
      <t>ゲンショウ</t>
    </rPh>
    <rPh sb="319" eb="322">
      <t>コウリツテキ</t>
    </rPh>
    <rPh sb="323" eb="325">
      <t>キュウスイ</t>
    </rPh>
    <rPh sb="333" eb="335">
      <t>シセツ</t>
    </rPh>
    <rPh sb="335" eb="338">
      <t>リヨウリツ</t>
    </rPh>
    <rPh sb="344" eb="346">
      <t>スイドウ</t>
    </rPh>
    <rPh sb="346" eb="348">
      <t>ジギョウ</t>
    </rPh>
    <rPh sb="348" eb="350">
      <t>カイシ</t>
    </rPh>
    <rPh sb="350" eb="351">
      <t>ジ</t>
    </rPh>
    <rPh sb="352" eb="354">
      <t>ケイカク</t>
    </rPh>
    <rPh sb="355" eb="356">
      <t>ニチ</t>
    </rPh>
    <rPh sb="356" eb="358">
      <t>サイダイ</t>
    </rPh>
    <rPh sb="358" eb="360">
      <t>キュウスイ</t>
    </rPh>
    <rPh sb="360" eb="361">
      <t>リョウ</t>
    </rPh>
    <rPh sb="362" eb="364">
      <t>キジュン</t>
    </rPh>
    <rPh sb="365" eb="368">
      <t>ジョウスイジョウ</t>
    </rPh>
    <rPh sb="369" eb="371">
      <t>セイビ</t>
    </rPh>
    <rPh sb="382" eb="384">
      <t>ゲンザイ</t>
    </rPh>
    <rPh sb="385" eb="387">
      <t>ケイカク</t>
    </rPh>
    <rPh sb="388" eb="390">
      <t>キュウスイ</t>
    </rPh>
    <rPh sb="390" eb="391">
      <t>リョウ</t>
    </rPh>
    <rPh sb="393" eb="395">
      <t>カイリ</t>
    </rPh>
    <rPh sb="396" eb="397">
      <t>オオ</t>
    </rPh>
    <rPh sb="410" eb="412">
      <t>コンゴ</t>
    </rPh>
    <rPh sb="413" eb="415">
      <t>シセツ</t>
    </rPh>
    <rPh sb="416" eb="418">
      <t>コウシン</t>
    </rPh>
    <rPh sb="430" eb="432">
      <t>ケントウ</t>
    </rPh>
    <rPh sb="433" eb="435">
      <t>ヒツヨウ</t>
    </rPh>
    <rPh sb="436" eb="437">
      <t>カンガ</t>
    </rPh>
    <rPh sb="441" eb="443">
      <t>ユウシュウ</t>
    </rPh>
    <rPh sb="443" eb="444">
      <t>リツ</t>
    </rPh>
    <rPh sb="450" eb="452">
      <t>ショウボウ</t>
    </rPh>
    <rPh sb="452" eb="454">
      <t>シセツ</t>
    </rPh>
    <rPh sb="455" eb="456">
      <t>ミズ</t>
    </rPh>
    <rPh sb="456" eb="458">
      <t>シヨウ</t>
    </rPh>
    <rPh sb="459" eb="462">
      <t>ダイコウケイ</t>
    </rPh>
    <rPh sb="462" eb="464">
      <t>カンロ</t>
    </rPh>
    <rPh sb="465" eb="467">
      <t>フセツ</t>
    </rPh>
    <rPh sb="467" eb="468">
      <t>カ</t>
    </rPh>
    <rPh sb="469" eb="470">
      <t>スク</t>
    </rPh>
    <rPh sb="479" eb="481">
      <t>カイゼン</t>
    </rPh>
    <rPh sb="482" eb="484">
      <t>ヨウイン</t>
    </rPh>
    <rPh sb="485" eb="486">
      <t>カンガ</t>
    </rPh>
    <rPh sb="493" eb="495">
      <t>ヨウイン</t>
    </rPh>
    <rPh sb="495" eb="496">
      <t>トウ</t>
    </rPh>
    <rPh sb="497" eb="498">
      <t>フ</t>
    </rPh>
    <rPh sb="500" eb="502">
      <t>コンゴ</t>
    </rPh>
    <phoneticPr fontId="4"/>
  </si>
  <si>
    <r>
      <t>　類似団体と同様に施設の老朽化が進行しつつあるが、②管路経年化率が前年度と比較して大幅に上昇した。主な要因としては、配水管延長223.52kmのうちＳ52登録の配水管51.33kmが耐用年数を超えたためである。③管路更新率については、Ｈ28の下水道工事が繰越等により減少したため、工事に伴う布設替工事も減少したことにより下がっているが、H29以降は更新率は低いものの順調に更新が行われている。</t>
    </r>
    <r>
      <rPr>
        <sz val="11"/>
        <rFont val="ＭＳ ゴシック"/>
        <family val="3"/>
        <charset val="128"/>
      </rPr>
      <t>更新工事には莫大な資金と人材が必要となり、どちらも余裕が無く事業が進められていないのが現状である。今後も</t>
    </r>
    <r>
      <rPr>
        <sz val="11"/>
        <color theme="1"/>
        <rFont val="ＭＳ ゴシック"/>
        <family val="3"/>
        <charset val="128"/>
      </rPr>
      <t xml:space="preserve">公共下水道事業の整備工事に合わせて効率的に水道施設の更新工事を行い、老朽管の布設替工事もあわせて取り組む必要があると考える。
</t>
    </r>
    <rPh sb="33" eb="36">
      <t>ゼンネンド</t>
    </rPh>
    <rPh sb="37" eb="39">
      <t>ヒカク</t>
    </rPh>
    <rPh sb="41" eb="43">
      <t>オオハバ</t>
    </rPh>
    <rPh sb="44" eb="46">
      <t>ジョウショウ</t>
    </rPh>
    <rPh sb="49" eb="50">
      <t>オモ</t>
    </rPh>
    <rPh sb="51" eb="53">
      <t>ヨウイン</t>
    </rPh>
    <rPh sb="58" eb="61">
      <t>ハイスイカン</t>
    </rPh>
    <rPh sb="61" eb="63">
      <t>エンチョウ</t>
    </rPh>
    <rPh sb="77" eb="79">
      <t>トウロク</t>
    </rPh>
    <rPh sb="80" eb="83">
      <t>ハイスイカン</t>
    </rPh>
    <rPh sb="91" eb="93">
      <t>タイヨウ</t>
    </rPh>
    <rPh sb="93" eb="95">
      <t>ネンスウ</t>
    </rPh>
    <rPh sb="96" eb="97">
      <t>コ</t>
    </rPh>
    <rPh sb="121" eb="124">
      <t>ゲスイドウ</t>
    </rPh>
    <rPh sb="124" eb="126">
      <t>コウジ</t>
    </rPh>
    <rPh sb="127" eb="129">
      <t>クリコシ</t>
    </rPh>
    <rPh sb="129" eb="130">
      <t>トウ</t>
    </rPh>
    <rPh sb="133" eb="135">
      <t>ゲンショウ</t>
    </rPh>
    <rPh sb="140" eb="142">
      <t>コウジ</t>
    </rPh>
    <rPh sb="143" eb="144">
      <t>トモナ</t>
    </rPh>
    <rPh sb="145" eb="147">
      <t>フセツ</t>
    </rPh>
    <rPh sb="147" eb="148">
      <t>カ</t>
    </rPh>
    <rPh sb="148" eb="150">
      <t>コウジ</t>
    </rPh>
    <rPh sb="151" eb="153">
      <t>ゲンショウ</t>
    </rPh>
    <rPh sb="160" eb="161">
      <t>サ</t>
    </rPh>
    <rPh sb="171" eb="173">
      <t>イコウ</t>
    </rPh>
    <rPh sb="174" eb="176">
      <t>コウシン</t>
    </rPh>
    <rPh sb="176" eb="177">
      <t>リツ</t>
    </rPh>
    <rPh sb="178" eb="179">
      <t>ヒク</t>
    </rPh>
    <rPh sb="183" eb="185">
      <t>ジュンチョウ</t>
    </rPh>
    <rPh sb="186" eb="188">
      <t>コウシン</t>
    </rPh>
    <rPh sb="189" eb="190">
      <t>オコナ</t>
    </rPh>
    <rPh sb="208" eb="210">
      <t>ジンザイ</t>
    </rPh>
    <rPh sb="239" eb="241">
      <t>ゲンジョウ</t>
    </rPh>
    <rPh sb="245" eb="247">
      <t>コンゴ</t>
    </rPh>
    <rPh sb="279" eb="280">
      <t>オコナ</t>
    </rPh>
    <rPh sb="282" eb="284">
      <t>ロウキュウ</t>
    </rPh>
    <rPh sb="284" eb="285">
      <t>カン</t>
    </rPh>
    <rPh sb="286" eb="288">
      <t>フセツ</t>
    </rPh>
    <rPh sb="288" eb="289">
      <t>カ</t>
    </rPh>
    <rPh sb="289" eb="291">
      <t>コウジ</t>
    </rPh>
    <rPh sb="296" eb="297">
      <t>ト</t>
    </rPh>
    <rPh sb="298" eb="299">
      <t>ク</t>
    </rPh>
    <rPh sb="300" eb="302">
      <t>ヒツヨウ</t>
    </rPh>
    <rPh sb="306" eb="3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</si>
</sst>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0.71</c:v>
                </c:pt>
                <c:pt idx="1">
                  <c:v>0.79</c:v>
                </c:pt>
                <c:pt idx="2">
                  <c:v>0.31</c:v>
                </c:pt>
                <c:pt idx="3">
                  <c:v>0.93</c:v>
                </c:pt>
                <c:pt idx="4">
                  <c:v>0.98</c:v>
                </c:pt>
              </c:numCache>
            </c:numRef>
          </c:val>
          <c:extLst>
            <c:ext xmlns:c16="http://schemas.microsoft.com/office/drawing/2014/chart" uri="{C3380CC4-5D6E-409C-BE32-E72D297353CC}">
              <c16:uniqueId val="{00000000-0807-4DEF-9C5E-6678E0A31B9E}"/>
            </c:ext>
          </c:extLst>
        </c:ser>
        <c:dLbls>
          <c:showLegendKey val="0"/>
          <c:showVal val="0"/>
          <c:showCatName val="0"/>
          <c:showSerName val="0"/>
          <c:showPercent val="0"/>
          <c:showBubbleSize val="0"/>
        </c:dLbls>
        <c:gapWidth val="150"/>
        <c:axId val="131009152"/>
        <c:axId val="1310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807-4DEF-9C5E-6678E0A31B9E}"/>
            </c:ext>
          </c:extLst>
        </c:ser>
        <c:dLbls>
          <c:showLegendKey val="0"/>
          <c:showVal val="0"/>
          <c:showCatName val="0"/>
          <c:showSerName val="0"/>
          <c:showPercent val="0"/>
          <c:showBubbleSize val="0"/>
        </c:dLbls>
        <c:marker val="1"/>
        <c:smooth val="0"/>
        <c:axId val="131009152"/>
        <c:axId val="131019520"/>
      </c:lineChart>
      <c:dateAx>
        <c:axId val="131009152"/>
        <c:scaling>
          <c:orientation val="minMax"/>
        </c:scaling>
        <c:delete val="1"/>
        <c:axPos val="b"/>
        <c:numFmt formatCode="ge" sourceLinked="1"/>
        <c:majorTickMark val="none"/>
        <c:minorTickMark val="none"/>
        <c:tickLblPos val="none"/>
        <c:crossAx val="131019520"/>
        <c:crosses val="autoZero"/>
        <c:auto val="1"/>
        <c:lblOffset val="100"/>
        <c:baseTimeUnit val="years"/>
      </c:dateAx>
      <c:valAx>
        <c:axId val="1310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35.43</c:v>
                </c:pt>
                <c:pt idx="1">
                  <c:v>35.79</c:v>
                </c:pt>
                <c:pt idx="2">
                  <c:v>35.93</c:v>
                </c:pt>
                <c:pt idx="3">
                  <c:v>36.03</c:v>
                </c:pt>
                <c:pt idx="4">
                  <c:v>35.35</c:v>
                </c:pt>
              </c:numCache>
            </c:numRef>
          </c:val>
          <c:extLst>
            <c:ext xmlns:c16="http://schemas.microsoft.com/office/drawing/2014/chart" uri="{C3380CC4-5D6E-409C-BE32-E72D297353CC}">
              <c16:uniqueId val="{00000000-B6F8-41E9-97A4-668B06B2221C}"/>
            </c:ext>
          </c:extLst>
        </c:ser>
        <c:dLbls>
          <c:showLegendKey val="0"/>
          <c:showVal val="0"/>
          <c:showCatName val="0"/>
          <c:showSerName val="0"/>
          <c:showPercent val="0"/>
          <c:showBubbleSize val="0"/>
        </c:dLbls>
        <c:gapWidth val="150"/>
        <c:axId val="138242688"/>
        <c:axId val="1382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6F8-41E9-97A4-668B06B2221C}"/>
            </c:ext>
          </c:extLst>
        </c:ser>
        <c:dLbls>
          <c:showLegendKey val="0"/>
          <c:showVal val="0"/>
          <c:showCatName val="0"/>
          <c:showSerName val="0"/>
          <c:showPercent val="0"/>
          <c:showBubbleSize val="0"/>
        </c:dLbls>
        <c:marker val="1"/>
        <c:smooth val="0"/>
        <c:axId val="138242688"/>
        <c:axId val="138253056"/>
      </c:lineChart>
      <c:dateAx>
        <c:axId val="138242688"/>
        <c:scaling>
          <c:orientation val="minMax"/>
        </c:scaling>
        <c:delete val="1"/>
        <c:axPos val="b"/>
        <c:numFmt formatCode="ge" sourceLinked="1"/>
        <c:majorTickMark val="none"/>
        <c:minorTickMark val="none"/>
        <c:tickLblPos val="none"/>
        <c:crossAx val="138253056"/>
        <c:crosses val="autoZero"/>
        <c:auto val="1"/>
        <c:lblOffset val="100"/>
        <c:baseTimeUnit val="years"/>
      </c:dateAx>
      <c:valAx>
        <c:axId val="138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92.76</c:v>
                </c:pt>
                <c:pt idx="1">
                  <c:v>90.5</c:v>
                </c:pt>
                <c:pt idx="2">
                  <c:v>89.66</c:v>
                </c:pt>
                <c:pt idx="3">
                  <c:v>88.48</c:v>
                </c:pt>
                <c:pt idx="4">
                  <c:v>90.11</c:v>
                </c:pt>
              </c:numCache>
            </c:numRef>
          </c:val>
          <c:extLst>
            <c:ext xmlns:c16="http://schemas.microsoft.com/office/drawing/2014/chart" uri="{C3380CC4-5D6E-409C-BE32-E72D297353CC}">
              <c16:uniqueId val="{00000000-7AE7-4C31-80BA-FC82A4DBE9B9}"/>
            </c:ext>
          </c:extLst>
        </c:ser>
        <c:dLbls>
          <c:showLegendKey val="0"/>
          <c:showVal val="0"/>
          <c:showCatName val="0"/>
          <c:showSerName val="0"/>
          <c:showPercent val="0"/>
          <c:showBubbleSize val="0"/>
        </c:dLbls>
        <c:gapWidth val="150"/>
        <c:axId val="138284032"/>
        <c:axId val="1382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7AE7-4C31-80BA-FC82A4DBE9B9}"/>
            </c:ext>
          </c:extLst>
        </c:ser>
        <c:dLbls>
          <c:showLegendKey val="0"/>
          <c:showVal val="0"/>
          <c:showCatName val="0"/>
          <c:showSerName val="0"/>
          <c:showPercent val="0"/>
          <c:showBubbleSize val="0"/>
        </c:dLbls>
        <c:marker val="1"/>
        <c:smooth val="0"/>
        <c:axId val="138284032"/>
        <c:axId val="138294400"/>
      </c:lineChart>
      <c:dateAx>
        <c:axId val="138284032"/>
        <c:scaling>
          <c:orientation val="minMax"/>
        </c:scaling>
        <c:delete val="1"/>
        <c:axPos val="b"/>
        <c:numFmt formatCode="ge" sourceLinked="1"/>
        <c:majorTickMark val="none"/>
        <c:minorTickMark val="none"/>
        <c:tickLblPos val="none"/>
        <c:crossAx val="138294400"/>
        <c:crosses val="autoZero"/>
        <c:auto val="1"/>
        <c:lblOffset val="100"/>
        <c:baseTimeUnit val="years"/>
      </c:dateAx>
      <c:valAx>
        <c:axId val="1382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95.34</c:v>
                </c:pt>
                <c:pt idx="1">
                  <c:v>96.8</c:v>
                </c:pt>
                <c:pt idx="2">
                  <c:v>101.78</c:v>
                </c:pt>
                <c:pt idx="3">
                  <c:v>103.86</c:v>
                </c:pt>
                <c:pt idx="4">
                  <c:v>108.91</c:v>
                </c:pt>
              </c:numCache>
            </c:numRef>
          </c:val>
          <c:extLst>
            <c:ext xmlns:c16="http://schemas.microsoft.com/office/drawing/2014/chart" uri="{C3380CC4-5D6E-409C-BE32-E72D297353CC}">
              <c16:uniqueId val="{00000000-CB16-4F6D-ABD6-C3CF87296CDD}"/>
            </c:ext>
          </c:extLst>
        </c:ser>
        <c:dLbls>
          <c:showLegendKey val="0"/>
          <c:showVal val="0"/>
          <c:showCatName val="0"/>
          <c:showSerName val="0"/>
          <c:showPercent val="0"/>
          <c:showBubbleSize val="0"/>
        </c:dLbls>
        <c:gapWidth val="150"/>
        <c:axId val="130972672"/>
        <c:axId val="1309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B16-4F6D-ABD6-C3CF87296CDD}"/>
            </c:ext>
          </c:extLst>
        </c:ser>
        <c:dLbls>
          <c:showLegendKey val="0"/>
          <c:showVal val="0"/>
          <c:showCatName val="0"/>
          <c:showSerName val="0"/>
          <c:showPercent val="0"/>
          <c:showBubbleSize val="0"/>
        </c:dLbls>
        <c:marker val="1"/>
        <c:smooth val="0"/>
        <c:axId val="130972672"/>
        <c:axId val="130999424"/>
      </c:lineChart>
      <c:dateAx>
        <c:axId val="130972672"/>
        <c:scaling>
          <c:orientation val="minMax"/>
        </c:scaling>
        <c:delete val="1"/>
        <c:axPos val="b"/>
        <c:numFmt formatCode="ge" sourceLinked="1"/>
        <c:majorTickMark val="none"/>
        <c:minorTickMark val="none"/>
        <c:tickLblPos val="none"/>
        <c:crossAx val="130999424"/>
        <c:crosses val="autoZero"/>
        <c:auto val="1"/>
        <c:lblOffset val="100"/>
        <c:baseTimeUnit val="years"/>
      </c:dateAx>
      <c:valAx>
        <c:axId val="1309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9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44.56</c:v>
                </c:pt>
                <c:pt idx="1">
                  <c:v>45.99</c:v>
                </c:pt>
                <c:pt idx="2">
                  <c:v>47.61</c:v>
                </c:pt>
                <c:pt idx="3">
                  <c:v>48.26</c:v>
                </c:pt>
                <c:pt idx="4">
                  <c:v>49.41</c:v>
                </c:pt>
              </c:numCache>
            </c:numRef>
          </c:val>
          <c:extLst>
            <c:ext xmlns:c16="http://schemas.microsoft.com/office/drawing/2014/chart" uri="{C3380CC4-5D6E-409C-BE32-E72D297353CC}">
              <c16:uniqueId val="{00000000-17BD-488A-8AD2-30DE41F38D70}"/>
            </c:ext>
          </c:extLst>
        </c:ser>
        <c:dLbls>
          <c:showLegendKey val="0"/>
          <c:showVal val="0"/>
          <c:showCatName val="0"/>
          <c:showSerName val="0"/>
          <c:showPercent val="0"/>
          <c:showBubbleSize val="0"/>
        </c:dLbls>
        <c:gapWidth val="150"/>
        <c:axId val="131059072"/>
        <c:axId val="136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17BD-488A-8AD2-30DE41F38D70}"/>
            </c:ext>
          </c:extLst>
        </c:ser>
        <c:dLbls>
          <c:showLegendKey val="0"/>
          <c:showVal val="0"/>
          <c:showCatName val="0"/>
          <c:showSerName val="0"/>
          <c:showPercent val="0"/>
          <c:showBubbleSize val="0"/>
        </c:dLbls>
        <c:marker val="1"/>
        <c:smooth val="0"/>
        <c:axId val="131059072"/>
        <c:axId val="136193536"/>
      </c:lineChart>
      <c:dateAx>
        <c:axId val="131059072"/>
        <c:scaling>
          <c:orientation val="minMax"/>
        </c:scaling>
        <c:delete val="1"/>
        <c:axPos val="b"/>
        <c:numFmt formatCode="ge" sourceLinked="1"/>
        <c:majorTickMark val="none"/>
        <c:minorTickMark val="none"/>
        <c:tickLblPos val="none"/>
        <c:crossAx val="136193536"/>
        <c:crosses val="autoZero"/>
        <c:auto val="1"/>
        <c:lblOffset val="100"/>
        <c:baseTimeUnit val="years"/>
      </c:dateAx>
      <c:valAx>
        <c:axId val="136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10.91</c:v>
                </c:pt>
                <c:pt idx="1">
                  <c:v>12.87</c:v>
                </c:pt>
                <c:pt idx="2">
                  <c:v>16.059999999999999</c:v>
                </c:pt>
                <c:pt idx="3">
                  <c:v>15.56</c:v>
                </c:pt>
                <c:pt idx="4">
                  <c:v>38.450000000000003</c:v>
                </c:pt>
              </c:numCache>
            </c:numRef>
          </c:val>
          <c:extLst>
            <c:ext xmlns:c16="http://schemas.microsoft.com/office/drawing/2014/chart" uri="{C3380CC4-5D6E-409C-BE32-E72D297353CC}">
              <c16:uniqueId val="{00000000-CA8D-453C-AD46-BAF16DCD2692}"/>
            </c:ext>
          </c:extLst>
        </c:ser>
        <c:dLbls>
          <c:showLegendKey val="0"/>
          <c:showVal val="0"/>
          <c:showCatName val="0"/>
          <c:showSerName val="0"/>
          <c:showPercent val="0"/>
          <c:showBubbleSize val="0"/>
        </c:dLbls>
        <c:gapWidth val="150"/>
        <c:axId val="136232960"/>
        <c:axId val="1362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A8D-453C-AD46-BAF16DCD2692}"/>
            </c:ext>
          </c:extLst>
        </c:ser>
        <c:dLbls>
          <c:showLegendKey val="0"/>
          <c:showVal val="0"/>
          <c:showCatName val="0"/>
          <c:showSerName val="0"/>
          <c:showPercent val="0"/>
          <c:showBubbleSize val="0"/>
        </c:dLbls>
        <c:marker val="1"/>
        <c:smooth val="0"/>
        <c:axId val="136232960"/>
        <c:axId val="136234880"/>
      </c:lineChart>
      <c:dateAx>
        <c:axId val="136232960"/>
        <c:scaling>
          <c:orientation val="minMax"/>
        </c:scaling>
        <c:delete val="1"/>
        <c:axPos val="b"/>
        <c:numFmt formatCode="ge" sourceLinked="1"/>
        <c:majorTickMark val="none"/>
        <c:minorTickMark val="none"/>
        <c:tickLblPos val="none"/>
        <c:crossAx val="136234880"/>
        <c:crosses val="autoZero"/>
        <c:auto val="1"/>
        <c:lblOffset val="100"/>
        <c:baseTimeUnit val="years"/>
      </c:dateAx>
      <c:valAx>
        <c:axId val="136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15-4B5D-BE9B-83DA63E148E5}"/>
            </c:ext>
          </c:extLst>
        </c:ser>
        <c:dLbls>
          <c:showLegendKey val="0"/>
          <c:showVal val="0"/>
          <c:showCatName val="0"/>
          <c:showSerName val="0"/>
          <c:showPercent val="0"/>
          <c:showBubbleSize val="0"/>
        </c:dLbls>
        <c:gapWidth val="150"/>
        <c:axId val="137971968"/>
        <c:axId val="137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315-4B5D-BE9B-83DA63E148E5}"/>
            </c:ext>
          </c:extLst>
        </c:ser>
        <c:dLbls>
          <c:showLegendKey val="0"/>
          <c:showVal val="0"/>
          <c:showCatName val="0"/>
          <c:showSerName val="0"/>
          <c:showPercent val="0"/>
          <c:showBubbleSize val="0"/>
        </c:dLbls>
        <c:marker val="1"/>
        <c:smooth val="0"/>
        <c:axId val="137971968"/>
        <c:axId val="137978240"/>
      </c:lineChart>
      <c:dateAx>
        <c:axId val="137971968"/>
        <c:scaling>
          <c:orientation val="minMax"/>
        </c:scaling>
        <c:delete val="1"/>
        <c:axPos val="b"/>
        <c:numFmt formatCode="ge" sourceLinked="1"/>
        <c:majorTickMark val="none"/>
        <c:minorTickMark val="none"/>
        <c:tickLblPos val="none"/>
        <c:crossAx val="137978240"/>
        <c:crosses val="autoZero"/>
        <c:auto val="1"/>
        <c:lblOffset val="100"/>
        <c:baseTimeUnit val="years"/>
      </c:dateAx>
      <c:valAx>
        <c:axId val="13797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9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650.30999999999995</c:v>
                </c:pt>
                <c:pt idx="1">
                  <c:v>783.65</c:v>
                </c:pt>
                <c:pt idx="2">
                  <c:v>708.28</c:v>
                </c:pt>
                <c:pt idx="3">
                  <c:v>701.72</c:v>
                </c:pt>
                <c:pt idx="4">
                  <c:v>539.61</c:v>
                </c:pt>
              </c:numCache>
            </c:numRef>
          </c:val>
          <c:extLst>
            <c:ext xmlns:c16="http://schemas.microsoft.com/office/drawing/2014/chart" uri="{C3380CC4-5D6E-409C-BE32-E72D297353CC}">
              <c16:uniqueId val="{00000000-580A-4FFC-9633-F85A5B60A9B0}"/>
            </c:ext>
          </c:extLst>
        </c:ser>
        <c:dLbls>
          <c:showLegendKey val="0"/>
          <c:showVal val="0"/>
          <c:showCatName val="0"/>
          <c:showSerName val="0"/>
          <c:showPercent val="0"/>
          <c:showBubbleSize val="0"/>
        </c:dLbls>
        <c:gapWidth val="150"/>
        <c:axId val="138017408"/>
        <c:axId val="138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80A-4FFC-9633-F85A5B60A9B0}"/>
            </c:ext>
          </c:extLst>
        </c:ser>
        <c:dLbls>
          <c:showLegendKey val="0"/>
          <c:showVal val="0"/>
          <c:showCatName val="0"/>
          <c:showSerName val="0"/>
          <c:showPercent val="0"/>
          <c:showBubbleSize val="0"/>
        </c:dLbls>
        <c:marker val="1"/>
        <c:smooth val="0"/>
        <c:axId val="138017408"/>
        <c:axId val="138019584"/>
      </c:lineChart>
      <c:dateAx>
        <c:axId val="138017408"/>
        <c:scaling>
          <c:orientation val="minMax"/>
        </c:scaling>
        <c:delete val="1"/>
        <c:axPos val="b"/>
        <c:numFmt formatCode="ge" sourceLinked="1"/>
        <c:majorTickMark val="none"/>
        <c:minorTickMark val="none"/>
        <c:tickLblPos val="none"/>
        <c:crossAx val="138019584"/>
        <c:crosses val="autoZero"/>
        <c:auto val="1"/>
        <c:lblOffset val="100"/>
        <c:baseTimeUnit val="years"/>
      </c:dateAx>
      <c:valAx>
        <c:axId val="13801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86.91</c:v>
                </c:pt>
                <c:pt idx="1">
                  <c:v>81.77</c:v>
                </c:pt>
                <c:pt idx="2">
                  <c:v>72.5</c:v>
                </c:pt>
                <c:pt idx="3">
                  <c:v>65.77</c:v>
                </c:pt>
                <c:pt idx="4">
                  <c:v>59.86</c:v>
                </c:pt>
              </c:numCache>
            </c:numRef>
          </c:val>
          <c:extLst>
            <c:ext xmlns:c16="http://schemas.microsoft.com/office/drawing/2014/chart" uri="{C3380CC4-5D6E-409C-BE32-E72D297353CC}">
              <c16:uniqueId val="{00000000-766B-42F3-B1F9-963704F03E7D}"/>
            </c:ext>
          </c:extLst>
        </c:ser>
        <c:dLbls>
          <c:showLegendKey val="0"/>
          <c:showVal val="0"/>
          <c:showCatName val="0"/>
          <c:showSerName val="0"/>
          <c:showPercent val="0"/>
          <c:showBubbleSize val="0"/>
        </c:dLbls>
        <c:gapWidth val="150"/>
        <c:axId val="138061312"/>
        <c:axId val="1380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66B-42F3-B1F9-963704F03E7D}"/>
            </c:ext>
          </c:extLst>
        </c:ser>
        <c:dLbls>
          <c:showLegendKey val="0"/>
          <c:showVal val="0"/>
          <c:showCatName val="0"/>
          <c:showSerName val="0"/>
          <c:showPercent val="0"/>
          <c:showBubbleSize val="0"/>
        </c:dLbls>
        <c:marker val="1"/>
        <c:smooth val="0"/>
        <c:axId val="138061312"/>
        <c:axId val="138063232"/>
      </c:lineChart>
      <c:dateAx>
        <c:axId val="138061312"/>
        <c:scaling>
          <c:orientation val="minMax"/>
        </c:scaling>
        <c:delete val="1"/>
        <c:axPos val="b"/>
        <c:numFmt formatCode="ge" sourceLinked="1"/>
        <c:majorTickMark val="none"/>
        <c:minorTickMark val="none"/>
        <c:tickLblPos val="none"/>
        <c:crossAx val="138063232"/>
        <c:crosses val="autoZero"/>
        <c:auto val="1"/>
        <c:lblOffset val="100"/>
        <c:baseTimeUnit val="years"/>
      </c:dateAx>
      <c:valAx>
        <c:axId val="13806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0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94.18</c:v>
                </c:pt>
                <c:pt idx="1">
                  <c:v>95.58</c:v>
                </c:pt>
                <c:pt idx="2">
                  <c:v>100.73</c:v>
                </c:pt>
                <c:pt idx="3">
                  <c:v>102.9</c:v>
                </c:pt>
                <c:pt idx="4">
                  <c:v>108.18</c:v>
                </c:pt>
              </c:numCache>
            </c:numRef>
          </c:val>
          <c:extLst>
            <c:ext xmlns:c16="http://schemas.microsoft.com/office/drawing/2014/chart" uri="{C3380CC4-5D6E-409C-BE32-E72D297353CC}">
              <c16:uniqueId val="{00000000-C96C-4971-9FE8-DDD69E5B2458}"/>
            </c:ext>
          </c:extLst>
        </c:ser>
        <c:dLbls>
          <c:showLegendKey val="0"/>
          <c:showVal val="0"/>
          <c:showCatName val="0"/>
          <c:showSerName val="0"/>
          <c:showPercent val="0"/>
          <c:showBubbleSize val="0"/>
        </c:dLbls>
        <c:gapWidth val="150"/>
        <c:axId val="138106752"/>
        <c:axId val="1381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C96C-4971-9FE8-DDD69E5B2458}"/>
            </c:ext>
          </c:extLst>
        </c:ser>
        <c:dLbls>
          <c:showLegendKey val="0"/>
          <c:showVal val="0"/>
          <c:showCatName val="0"/>
          <c:showSerName val="0"/>
          <c:showPercent val="0"/>
          <c:showBubbleSize val="0"/>
        </c:dLbls>
        <c:marker val="1"/>
        <c:smooth val="0"/>
        <c:axId val="138106752"/>
        <c:axId val="138108928"/>
      </c:lineChart>
      <c:dateAx>
        <c:axId val="138106752"/>
        <c:scaling>
          <c:orientation val="minMax"/>
        </c:scaling>
        <c:delete val="1"/>
        <c:axPos val="b"/>
        <c:numFmt formatCode="ge" sourceLinked="1"/>
        <c:majorTickMark val="none"/>
        <c:minorTickMark val="none"/>
        <c:tickLblPos val="none"/>
        <c:crossAx val="138108928"/>
        <c:crosses val="autoZero"/>
        <c:auto val="1"/>
        <c:lblOffset val="100"/>
        <c:baseTimeUnit val="years"/>
      </c:dateAx>
      <c:valAx>
        <c:axId val="1381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154.55000000000001</c:v>
                </c:pt>
                <c:pt idx="1">
                  <c:v>152.91999999999999</c:v>
                </c:pt>
                <c:pt idx="2">
                  <c:v>153.09</c:v>
                </c:pt>
                <c:pt idx="3">
                  <c:v>153.78</c:v>
                </c:pt>
                <c:pt idx="4">
                  <c:v>146.78</c:v>
                </c:pt>
              </c:numCache>
            </c:numRef>
          </c:val>
          <c:extLst>
            <c:ext xmlns:c16="http://schemas.microsoft.com/office/drawing/2014/chart" uri="{C3380CC4-5D6E-409C-BE32-E72D297353CC}">
              <c16:uniqueId val="{00000000-7F7B-452B-8D93-30C56E2A6E18}"/>
            </c:ext>
          </c:extLst>
        </c:ser>
        <c:dLbls>
          <c:showLegendKey val="0"/>
          <c:showVal val="0"/>
          <c:showCatName val="0"/>
          <c:showSerName val="0"/>
          <c:showPercent val="0"/>
          <c:showBubbleSize val="0"/>
        </c:dLbls>
        <c:gapWidth val="150"/>
        <c:axId val="138135808"/>
        <c:axId val="1381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7F7B-452B-8D93-30C56E2A6E18}"/>
            </c:ext>
          </c:extLst>
        </c:ser>
        <c:dLbls>
          <c:showLegendKey val="0"/>
          <c:showVal val="0"/>
          <c:showCatName val="0"/>
          <c:showSerName val="0"/>
          <c:showPercent val="0"/>
          <c:showBubbleSize val="0"/>
        </c:dLbls>
        <c:marker val="1"/>
        <c:smooth val="0"/>
        <c:axId val="138135808"/>
        <c:axId val="138142080"/>
      </c:lineChart>
      <c:dateAx>
        <c:axId val="138135808"/>
        <c:scaling>
          <c:orientation val="minMax"/>
        </c:scaling>
        <c:delete val="1"/>
        <c:axPos val="b"/>
        <c:numFmt formatCode="ge" sourceLinked="1"/>
        <c:majorTickMark val="none"/>
        <c:minorTickMark val="none"/>
        <c:tickLblPos val="none"/>
        <c:crossAx val="138142080"/>
        <c:crosses val="autoZero"/>
        <c:auto val="1"/>
        <c:lblOffset val="100"/>
        <c:baseTimeUnit val="years"/>
      </c:dateAx>
      <c:valAx>
        <c:axId val="138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愛西市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63247</v>
      </c>
      <c r="AM8" s="70"/>
      <c r="AN8" s="70"/>
      <c r="AO8" s="70"/>
      <c r="AP8" s="70"/>
      <c r="AQ8" s="70"/>
      <c r="AR8" s="70"/>
      <c r="AS8" s="70"/>
      <c r="AT8" s="66">
        <f>データ!$S$6</f>
        <v>66.7</v>
      </c>
      <c r="AU8" s="67"/>
      <c r="AV8" s="67"/>
      <c r="AW8" s="67"/>
      <c r="AX8" s="67"/>
      <c r="AY8" s="67"/>
      <c r="AZ8" s="67"/>
      <c r="BA8" s="67"/>
      <c r="BB8" s="69">
        <f>データ!$T$6</f>
        <v>948.23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89.76</v>
      </c>
      <c r="J10" s="67"/>
      <c r="K10" s="67"/>
      <c r="L10" s="67"/>
      <c r="M10" s="67"/>
      <c r="N10" s="67"/>
      <c r="O10" s="68"/>
      <c r="P10" s="69">
        <f>データ!$P$6</f>
        <v>99.74</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26466</v>
      </c>
      <c r="AM10" s="70"/>
      <c r="AN10" s="70"/>
      <c r="AO10" s="70"/>
      <c r="AP10" s="70"/>
      <c r="AQ10" s="70"/>
      <c r="AR10" s="70"/>
      <c r="AS10" s="70"/>
      <c r="AT10" s="66">
        <f>データ!$V$6</f>
        <v>23.31</v>
      </c>
      <c r="AU10" s="67"/>
      <c r="AV10" s="67"/>
      <c r="AW10" s="67"/>
      <c r="AX10" s="67"/>
      <c r="AY10" s="67"/>
      <c r="AZ10" s="67"/>
      <c r="BA10" s="67"/>
      <c r="BB10" s="69">
        <f>データ!$W$6</f>
        <v>1135.3900000000001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56bsthQuAycOZLM/QDanSf8yppueOwRkPMmVIiJ3Tz1RExTUKQvvHUhkZLqRqMX9nHnlt/TpTMlfYQ1AEHLEQ==" saltValue="tS8AViYBnj/BvSKBBs2V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232327</v>
      </c>
      <c r="D6" s="34">
        <f t="shared" si="3"/>
        <v>46</v>
      </c>
      <c r="E6" s="34">
        <f t="shared" si="3"/>
        <v>1</v>
      </c>
      <c r="F6" s="34">
        <f t="shared" si="3"/>
        <v>0</v>
      </c>
      <c r="G6" s="34">
        <f t="shared" si="3"/>
        <v>1</v>
      </c>
      <c r="H6" s="34" t="str">
        <f t="shared" si="3"/>
        <v>愛知県　愛西市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89.76</v>
      </c>
      <c r="P6" s="35">
        <f t="shared" si="3"/>
        <v>99.74</v>
      </c>
      <c r="Q6" s="35">
        <f t="shared" si="3"/>
        <v>2754</v>
      </c>
      <c r="R6" s="35">
        <f t="shared" si="3"/>
        <v>63247</v>
      </c>
      <c r="S6" s="35">
        <f t="shared" si="3"/>
        <v>66.7</v>
      </c>
      <c r="T6" s="35">
        <f t="shared" si="3"/>
        <v>948.23</v>
      </c>
      <c r="U6" s="35">
        <f t="shared" si="3"/>
        <v>26466</v>
      </c>
      <c r="V6" s="35">
        <f t="shared" si="3"/>
        <v>23.31</v>
      </c>
      <c r="W6" s="35">
        <f t="shared" si="3"/>
        <v>1135.3900000000001</v>
      </c>
      <c r="X6" s="36">
        <f>IF(X7="",NA(),X7)</f>
        <v>95.34</v>
      </c>
      <c r="Y6" s="36">
        <f t="shared" ref="Y6:AG6" si="4">IF(Y7="",NA(),Y7)</f>
        <v>96.8</v>
      </c>
      <c r="Z6" s="36">
        <f t="shared" si="4"/>
        <v>101.78</v>
      </c>
      <c r="AA6" s="36">
        <f t="shared" si="4"/>
        <v>103.86</v>
      </c>
      <c r="AB6" s="36">
        <f t="shared" si="4"/>
        <v>108.91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650.30999999999995</v>
      </c>
      <c r="AU6" s="36">
        <f t="shared" ref="AU6:BC6" si="6">IF(AU7="",NA(),AU7)</f>
        <v>783.65</v>
      </c>
      <c r="AV6" s="36">
        <f t="shared" si="6"/>
        <v>708.28</v>
      </c>
      <c r="AW6" s="36">
        <f t="shared" si="6"/>
        <v>701.72</v>
      </c>
      <c r="AX6" s="36">
        <f t="shared" si="6"/>
        <v>539.61</v>
      </c>
      <c r="AY6" s="36">
        <f t="shared" si="6"/>
        <v>381.53</v>
      </c>
      <c r="AZ6" s="36">
        <f t="shared" si="6"/>
        <v>391.54</v>
      </c>
      <c r="BA6" s="36">
        <f t="shared" si="6"/>
        <v>384.34</v>
      </c>
      <c r="BB6" s="36">
        <f t="shared" si="6"/>
        <v>359.47</v>
      </c>
      <c r="BC6" s="36">
        <f t="shared" si="6"/>
        <v>369.69</v>
      </c>
      <c r="BD6" s="35" t="str">
        <f>IF(BD7="","",IF(BD7="-","【-】","【"&amp;SUBSTITUTE(TEXT(BD7,"#,##0.00"),"-","△")&amp;"】"))</f>
        <v>【261.93】</v>
      </c>
      <c r="BE6" s="36">
        <f>IF(BE7="",NA(),BE7)</f>
        <v>86.91</v>
      </c>
      <c r="BF6" s="36">
        <f t="shared" ref="BF6:BN6" si="7">IF(BF7="",NA(),BF7)</f>
        <v>81.77</v>
      </c>
      <c r="BG6" s="36">
        <f t="shared" si="7"/>
        <v>72.5</v>
      </c>
      <c r="BH6" s="36">
        <f t="shared" si="7"/>
        <v>65.77</v>
      </c>
      <c r="BI6" s="36">
        <f t="shared" si="7"/>
        <v>59.86</v>
      </c>
      <c r="BJ6" s="36">
        <f t="shared" si="7"/>
        <v>393.27</v>
      </c>
      <c r="BK6" s="36">
        <f t="shared" si="7"/>
        <v>386.97</v>
      </c>
      <c r="BL6" s="36">
        <f t="shared" si="7"/>
        <v>380.58</v>
      </c>
      <c r="BM6" s="36">
        <f t="shared" si="7"/>
        <v>401.79</v>
      </c>
      <c r="BN6" s="36">
        <f t="shared" si="7"/>
        <v>402.99</v>
      </c>
      <c r="BO6" s="35" t="str">
        <f>IF(BO7="","",IF(BO7="-","【-】","【"&amp;SUBSTITUTE(TEXT(BO7,"#,##0.00"),"-","△")&amp;"】"))</f>
        <v>【270.46】</v>
      </c>
      <c r="BP6" s="36">
        <f>IF(BP7="",NA(),BP7)</f>
        <v>94.18</v>
      </c>
      <c r="BQ6" s="36">
        <f t="shared" ref="BQ6:BY6" si="8">IF(BQ7="",NA(),BQ7)</f>
        <v>95.58</v>
      </c>
      <c r="BR6" s="36">
        <f t="shared" si="8"/>
        <v>100.73</v>
      </c>
      <c r="BS6" s="36">
        <f t="shared" si="8"/>
        <v>102.9</v>
      </c>
      <c r="BT6" s="36">
        <f t="shared" si="8"/>
        <v>108.18</v>
      </c>
      <c r="BU6" s="36">
        <f t="shared" si="8"/>
        <v>100.47</v>
      </c>
      <c r="BV6" s="36">
        <f t="shared" si="8"/>
        <v>101.72</v>
      </c>
      <c r="BW6" s="36">
        <f t="shared" si="8"/>
        <v>102.38</v>
      </c>
      <c r="BX6" s="36">
        <f t="shared" si="8"/>
        <v>100.12</v>
      </c>
      <c r="BY6" s="36">
        <f t="shared" si="8"/>
        <v>98.66</v>
      </c>
      <c r="BZ6" s="35" t="str">
        <f>IF(BZ7="","",IF(BZ7="-","【-】","【"&amp;SUBSTITUTE(TEXT(BZ7,"#,##0.00"),"-","△")&amp;"】"))</f>
        <v>【103.91】</v>
      </c>
      <c r="CA6" s="36">
        <f>IF(CA7="",NA(),CA7)</f>
        <v>154.55000000000001</v>
      </c>
      <c r="CB6" s="36">
        <f t="shared" ref="CB6:CJ6" si="9">IF(CB7="",NA(),CB7)</f>
        <v>152.91999999999999</v>
      </c>
      <c r="CC6" s="36">
        <f t="shared" si="9"/>
        <v>153.09</v>
      </c>
      <c r="CD6" s="36">
        <f t="shared" si="9"/>
        <v>153.78</v>
      </c>
      <c r="CE6" s="36">
        <f t="shared" si="9"/>
        <v>146.78</v>
      </c>
      <c r="CF6" s="36">
        <f t="shared" si="9"/>
        <v>169.82</v>
      </c>
      <c r="CG6" s="36">
        <f t="shared" si="9"/>
        <v>168.2</v>
      </c>
      <c r="CH6" s="36">
        <f t="shared" si="9"/>
        <v>168.67</v>
      </c>
      <c r="CI6" s="36">
        <f t="shared" si="9"/>
        <v>174.97</v>
      </c>
      <c r="CJ6" s="36">
        <f t="shared" si="9"/>
        <v>178.59</v>
      </c>
      <c r="CK6" s="35" t="str">
        <f>IF(CK7="","",IF(CK7="-","【-】","【"&amp;SUBSTITUTE(TEXT(CK7,"#,##0.00"),"-","△")&amp;"】"))</f>
        <v>【167.11】</v>
      </c>
      <c r="CL6" s="36">
        <f>IF(CL7="",NA(),CL7)</f>
        <v>35.43</v>
      </c>
      <c r="CM6" s="36">
        <f t="shared" ref="CM6:CU6" si="10">IF(CM7="",NA(),CM7)</f>
        <v>35.79</v>
      </c>
      <c r="CN6" s="36">
        <f t="shared" si="10"/>
        <v>35.93</v>
      </c>
      <c r="CO6" s="36">
        <f t="shared" si="10"/>
        <v>36.03</v>
      </c>
      <c r="CP6" s="36">
        <f t="shared" si="10"/>
        <v>35.35</v>
      </c>
      <c r="CQ6" s="36">
        <f t="shared" si="10"/>
        <v>55.13</v>
      </c>
      <c r="CR6" s="36">
        <f t="shared" si="10"/>
        <v>54.77</v>
      </c>
      <c r="CS6" s="36">
        <f t="shared" si="10"/>
        <v>54.92</v>
      </c>
      <c r="CT6" s="36">
        <f t="shared" si="10"/>
        <v>55.63</v>
      </c>
      <c r="CU6" s="36">
        <f t="shared" si="10"/>
        <v>55.03</v>
      </c>
      <c r="CV6" s="35" t="str">
        <f>IF(CV7="","",IF(CV7="-","【-】","【"&amp;SUBSTITUTE(TEXT(CV7,"#,##0.00"),"-","△")&amp;"】"))</f>
        <v>【60.27】</v>
      </c>
      <c r="CW6" s="36">
        <f>IF(CW7="",NA(),CW7)</f>
        <v>92.76</v>
      </c>
      <c r="CX6" s="36">
        <f t="shared" ref="CX6:DF6" si="11">IF(CX7="",NA(),CX7)</f>
        <v>90.5</v>
      </c>
      <c r="CY6" s="36">
        <f t="shared" si="11"/>
        <v>89.66</v>
      </c>
      <c r="CZ6" s="36">
        <f t="shared" si="11"/>
        <v>88.48</v>
      </c>
      <c r="DA6" s="36">
        <f t="shared" si="11"/>
        <v>90.11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44.56</v>
      </c>
      <c r="DI6" s="36">
        <f t="shared" ref="DI6:DQ6" si="12">IF(DI7="",NA(),DI7)</f>
        <v>45.99</v>
      </c>
      <c r="DJ6" s="36">
        <f t="shared" si="12"/>
        <v>47.61</v>
      </c>
      <c r="DK6" s="36">
        <f t="shared" si="12"/>
        <v>48.26</v>
      </c>
      <c r="DL6" s="36">
        <f t="shared" si="12"/>
        <v>49.41</v>
      </c>
      <c r="DM6" s="36">
        <f t="shared" si="12"/>
        <v>46.66</v>
      </c>
      <c r="DN6" s="36">
        <f t="shared" si="12"/>
        <v>47.46</v>
      </c>
      <c r="DO6" s="36">
        <f t="shared" si="12"/>
        <v>48.49</v>
      </c>
      <c r="DP6" s="36">
        <f t="shared" si="12"/>
        <v>48.05</v>
      </c>
      <c r="DQ6" s="36">
        <f t="shared" si="12"/>
        <v>48.87</v>
      </c>
      <c r="DR6" s="35" t="str">
        <f>IF(DR7="","",IF(DR7="-","【-】","【"&amp;SUBSTITUTE(TEXT(DR7,"#,##0.00"),"-","△")&amp;"】"))</f>
        <v>【48.85】</v>
      </c>
      <c r="DS6" s="36">
        <f>IF(DS7="",NA(),DS7)</f>
        <v>10.91</v>
      </c>
      <c r="DT6" s="36">
        <f t="shared" ref="DT6:EB6" si="13">IF(DT7="",NA(),DT7)</f>
        <v>12.87</v>
      </c>
      <c r="DU6" s="36">
        <f t="shared" si="13"/>
        <v>16.059999999999999</v>
      </c>
      <c r="DV6" s="36">
        <f t="shared" si="13"/>
        <v>15.56</v>
      </c>
      <c r="DW6" s="36">
        <f t="shared" si="13"/>
        <v>38.450000000000003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0.71</v>
      </c>
      <c r="EE6" s="36">
        <f t="shared" ref="EE6:EM6" si="14">IF(EE7="",NA(),EE7)</f>
        <v>0.79</v>
      </c>
      <c r="EF6" s="36">
        <f t="shared" si="14"/>
        <v>0.31</v>
      </c>
      <c r="EG6" s="36">
        <f t="shared" si="14"/>
        <v>0.93</v>
      </c>
      <c r="EH6" s="36">
        <f t="shared" si="14"/>
        <v>0.98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5">
      <c r="A7" s="29"/>
      <c r="B7" s="38">
        <v>2018</v>
      </c>
      <c r="C7" s="38">
        <v>232327</v>
      </c>
      <c r="D7" s="38">
        <v>46</v>
      </c>
      <c r="E7" s="38">
        <v>1</v>
      </c>
      <c r="F7" s="38">
        <v>0</v>
      </c>
      <c r="G7" s="38">
        <v>1</v>
      </c>
      <c r="H7" s="38" t="s">
        <v>92</v>
      </c>
      <c r="I7" s="38" t="s">
        <v>93</v>
      </c>
      <c r="J7" s="38" t="s">
        <v>94</v>
      </c>
      <c r="K7" s="38" t="s">
        <v>95</v>
      </c>
      <c r="L7" s="38" t="s">
        <v>96</v>
      </c>
      <c r="M7" s="38" t="s">
        <v>97</v>
      </c>
      <c r="N7" s="39" t="s">
        <v>98</v>
      </c>
      <c r="O7" s="39">
        <v>89.76</v>
      </c>
      <c r="P7" s="39">
        <v>99.74</v>
      </c>
      <c r="Q7" s="39">
        <v>2754</v>
      </c>
      <c r="R7" s="39">
        <v>63247</v>
      </c>
      <c r="S7" s="39">
        <v>66.7</v>
      </c>
      <c r="T7" s="39">
        <v>948.23</v>
      </c>
      <c r="U7" s="39">
        <v>26466</v>
      </c>
      <c r="V7" s="39">
        <v>23.31</v>
      </c>
      <c r="W7" s="39">
        <v>1135.3900000000001</v>
      </c>
      <c r="X7" s="39">
        <v>95.34</v>
      </c>
      <c r="Y7" s="39">
        <v>96.8</v>
      </c>
      <c r="Z7" s="39">
        <v>101.78</v>
      </c>
      <c r="AA7" s="39">
        <v>103.86</v>
      </c>
      <c r="AB7" s="39">
        <v>108.91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650.30999999999995</v>
      </c>
      <c r="AU7" s="39">
        <v>783.65</v>
      </c>
      <c r="AV7" s="39">
        <v>708.28</v>
      </c>
      <c r="AW7" s="39">
        <v>701.72</v>
      </c>
      <c r="AX7" s="39">
        <v>539.61</v>
      </c>
      <c r="AY7" s="39">
        <v>381.53</v>
      </c>
      <c r="AZ7" s="39">
        <v>391.54</v>
      </c>
      <c r="BA7" s="39">
        <v>384.34</v>
      </c>
      <c r="BB7" s="39">
        <v>359.47</v>
      </c>
      <c r="BC7" s="39">
        <v>369.69</v>
      </c>
      <c r="BD7" s="39">
        <v>261.93</v>
      </c>
      <c r="BE7" s="39">
        <v>86.91</v>
      </c>
      <c r="BF7" s="39">
        <v>81.77</v>
      </c>
      <c r="BG7" s="39">
        <v>72.5</v>
      </c>
      <c r="BH7" s="39">
        <v>65.77</v>
      </c>
      <c r="BI7" s="39">
        <v>59.86</v>
      </c>
      <c r="BJ7" s="39">
        <v>393.27</v>
      </c>
      <c r="BK7" s="39">
        <v>386.97</v>
      </c>
      <c r="BL7" s="39">
        <v>380.58</v>
      </c>
      <c r="BM7" s="39">
        <v>401.79</v>
      </c>
      <c r="BN7" s="39">
        <v>402.99</v>
      </c>
      <c r="BO7" s="39">
        <v>270.45999999999998</v>
      </c>
      <c r="BP7" s="39">
        <v>94.18</v>
      </c>
      <c r="BQ7" s="39">
        <v>95.58</v>
      </c>
      <c r="BR7" s="39">
        <v>100.73</v>
      </c>
      <c r="BS7" s="39">
        <v>102.9</v>
      </c>
      <c r="BT7" s="39">
        <v>108.18</v>
      </c>
      <c r="BU7" s="39">
        <v>100.47</v>
      </c>
      <c r="BV7" s="39">
        <v>101.72</v>
      </c>
      <c r="BW7" s="39">
        <v>102.38</v>
      </c>
      <c r="BX7" s="39">
        <v>100.12</v>
      </c>
      <c r="BY7" s="39">
        <v>98.66</v>
      </c>
      <c r="BZ7" s="39">
        <v>103.91</v>
      </c>
      <c r="CA7" s="39">
        <v>154.55000000000001</v>
      </c>
      <c r="CB7" s="39">
        <v>152.91999999999999</v>
      </c>
      <c r="CC7" s="39">
        <v>153.09</v>
      </c>
      <c r="CD7" s="39">
        <v>153.78</v>
      </c>
      <c r="CE7" s="39">
        <v>146.78</v>
      </c>
      <c r="CF7" s="39">
        <v>169.82</v>
      </c>
      <c r="CG7" s="39">
        <v>168.2</v>
      </c>
      <c r="CH7" s="39">
        <v>168.67</v>
      </c>
      <c r="CI7" s="39">
        <v>174.97</v>
      </c>
      <c r="CJ7" s="39">
        <v>178.59</v>
      </c>
      <c r="CK7" s="39">
        <v>167.11</v>
      </c>
      <c r="CL7" s="39">
        <v>35.43</v>
      </c>
      <c r="CM7" s="39">
        <v>35.79</v>
      </c>
      <c r="CN7" s="39">
        <v>35.93</v>
      </c>
      <c r="CO7" s="39">
        <v>36.03</v>
      </c>
      <c r="CP7" s="39">
        <v>35.35</v>
      </c>
      <c r="CQ7" s="39">
        <v>55.13</v>
      </c>
      <c r="CR7" s="39">
        <v>54.77</v>
      </c>
      <c r="CS7" s="39">
        <v>54.92</v>
      </c>
      <c r="CT7" s="39">
        <v>55.63</v>
      </c>
      <c r="CU7" s="39">
        <v>55.03</v>
      </c>
      <c r="CV7" s="39">
        <v>60.27</v>
      </c>
      <c r="CW7" s="39">
        <v>92.76</v>
      </c>
      <c r="CX7" s="39">
        <v>90.5</v>
      </c>
      <c r="CY7" s="39">
        <v>89.66</v>
      </c>
      <c r="CZ7" s="39">
        <v>88.48</v>
      </c>
      <c r="DA7" s="39">
        <v>90.11</v>
      </c>
      <c r="DB7" s="39">
        <v>83</v>
      </c>
      <c r="DC7" s="39">
        <v>82.89</v>
      </c>
      <c r="DD7" s="39">
        <v>82.66</v>
      </c>
      <c r="DE7" s="39">
        <v>82.04</v>
      </c>
      <c r="DF7" s="39">
        <v>81.900000000000006</v>
      </c>
      <c r="DG7" s="39">
        <v>89.92</v>
      </c>
      <c r="DH7" s="39">
        <v>44.56</v>
      </c>
      <c r="DI7" s="39">
        <v>45.99</v>
      </c>
      <c r="DJ7" s="39">
        <v>47.61</v>
      </c>
      <c r="DK7" s="39">
        <v>48.26</v>
      </c>
      <c r="DL7" s="39">
        <v>49.41</v>
      </c>
      <c r="DM7" s="39">
        <v>46.66</v>
      </c>
      <c r="DN7" s="39">
        <v>47.46</v>
      </c>
      <c r="DO7" s="39">
        <v>48.49</v>
      </c>
      <c r="DP7" s="39">
        <v>48.05</v>
      </c>
      <c r="DQ7" s="39">
        <v>48.87</v>
      </c>
      <c r="DR7" s="39">
        <v>48.85</v>
      </c>
      <c r="DS7" s="39">
        <v>10.91</v>
      </c>
      <c r="DT7" s="39">
        <v>12.87</v>
      </c>
      <c r="DU7" s="39">
        <v>16.059999999999999</v>
      </c>
      <c r="DV7" s="39">
        <v>15.56</v>
      </c>
      <c r="DW7" s="39">
        <v>38.450000000000003</v>
      </c>
      <c r="DX7" s="39">
        <v>9.85</v>
      </c>
      <c r="DY7" s="39">
        <v>9.7100000000000009</v>
      </c>
      <c r="DZ7" s="39">
        <v>12.79</v>
      </c>
      <c r="EA7" s="39">
        <v>13.39</v>
      </c>
      <c r="EB7" s="39">
        <v>14.85</v>
      </c>
      <c r="EC7" s="39">
        <v>17.8</v>
      </c>
      <c r="ED7" s="39">
        <v>0.71</v>
      </c>
      <c r="EE7" s="39">
        <v>0.79</v>
      </c>
      <c r="EF7" s="39">
        <v>0.31</v>
      </c>
      <c r="EG7" s="39">
        <v>0.93</v>
      </c>
      <c r="EH7" s="39">
        <v>0.98</v>
      </c>
      <c r="EI7" s="39">
        <v>0.66</v>
      </c>
      <c r="EJ7" s="39">
        <v>0.99</v>
      </c>
      <c r="EK7" s="39">
        <v>0.71</v>
      </c>
      <c r="EL7" s="39">
        <v>0.54</v>
      </c>
      <c r="EM7" s="39">
        <v>0.5</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2020-02-13T11:27:26Z</cp:lastPrinted>
  <dcterms:created xsi:type="dcterms:W3CDTF">2019-12-05T04:18:51Z</dcterms:created>
  <dcterms:modified xsi:type="dcterms:W3CDTF">2025-03-24T00:39:13Z</dcterms:modified>
</cp:coreProperties>
</file>