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5 花井（上水道等）\11経営比較分析表\02修正後\47　東浦町\"/>
    </mc:Choice>
  </mc:AlternateContent>
  <workbookProtection workbookAlgorithmName="SHA-512" workbookHashValue="06E9k0imWe4w5r8sYe/UyJC5bmTKnNDkcsJF3I+md2jDGgIWLXuTds4OAdcjZ3uUQ/3nEjDa7xVW4S7csIJicw==" workbookSaltValue="4Qm8rDCxTpFLbUJ41Lz4t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<sst xmlns="http://schemas.openxmlformats.org/spreadsheetml/2006/main" count="220" uniqueCount="107">
  <si>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</si>
  <si>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</si>
  <si>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</si>
  <si>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</si>
  <si>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</si>
  <si>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</si>
  <si>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</si>
  <si>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</si>
  <si>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</si>
  <si>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</si>
  <si>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</si>
  <si>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</si>
  <si>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</si>
  <si>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</si>
  <si>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</si>
  <si>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</si>
  <si>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</si>
  <si>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</si>
  <si>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</si>
  <si>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</si>
  <si>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</si>
  <si>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</si>
  <si>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</si>
  <si>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</si>
  <si>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</si>
  <si>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</si>
  <si>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</si>
  <si>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</si>
  <si>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</si>
  <si>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</si>
  <si>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</si>
  <si>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</si>
  <si>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</si>
  <si>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</si>
  <si>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</si>
  <si>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</si>
  <si>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</si>
  <si>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</si>
  <si>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</si>
  <si>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</si>
  <si>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</si>
  <si>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</si>
  <si>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</si>
  <si>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</si>
  <si>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</si>
  <si>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</si>
  <si>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</si>
  <si>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</si>
  <si>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</si>
  <si>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</si>
  <si>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</si>
  <si>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</si>
  <si>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</si>
  <si>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</si>
  <si>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</si>
  <si>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</si>
  <si>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</si>
  <si>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</si>
  <si>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</si>
  <si>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</si>
  <si>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</si>
  <si>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</si>
  <si>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</si>
  <si>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</si>
  <si>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</si>
  <si>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</si>
  <si>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</si>
  <si>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</si>
  <si>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</si>
  <si>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</si>
  <si>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</si>
  <si>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</si>
  <si>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</si>
  <si>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</si>
  <si>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</si>
  <si>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</si>
  <si>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</si>
  <si>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</si>
  <si>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</si>
  <si>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</si>
  <si>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</si>
  <si>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</si>
  <si>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</si>
  <si>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</si>
  <si>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</si>
  <si>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</si>
  <si>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</si>
  <si>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</si>
  <si>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</si>
  <si>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</si>
  <si>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</si>
  <si>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</si>
  <si>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東浦町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</si>
  <si>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</si>
  <si>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</si>
  <si>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</si>
  <si>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</si>
  <si>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</si>
  <si>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</si>
  <si>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</si>
  <si>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</si>
  <si>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</si>
  <si>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</si>
  <si>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</si>
  <si>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①経常収支比率及び⑤料金回収率については100％を超えており、⑦施設利用率及び⑧有収率についても全国平均及び類似団体の平均値を上回っているため、今後も維持向上に努めていきたい。
　⑥給水原価についても類似団体と比較すると良好ではあるが、今後有収水量の減少により数値が上昇する可能性があるため、維持管理費等の経費削減に取り組む必要がある。
　③流動比率が平成30年度で増加したのは、決算時における未払金及び前受金の残高が平成29年度に比べて少なかったため。
　各指標については全国平均と比較しても良好であると思われるが、平成30年度は給水収益が前年度に比べ減少しており、今後人口減少や節水型家電の普及等から、さらなる給水収益の減少が見込まれるため、今後策定を予定している経営戦略を基に経営の健全化に取り組み、必要に応じて水道料金の改定を検討していく必要がある。</t>
    <rPh sb="201" eb="202">
      <t>オヨ</t>
    </rPh>
    <rPh sb="203" eb="206">
      <t>マエウケキン</t>
    </rPh>
    <rPh sb="230" eb="233">
      <t>カクシヒョウ</t>
    </rPh>
    <rPh sb="278" eb="280">
      <t>ゲンショウ</t>
    </rPh>
    <rPh sb="342" eb="344">
      <t>ケイエイ</t>
    </rPh>
    <rPh sb="345" eb="348">
      <t>ケンゼンカ</t>
    </rPh>
    <rPh sb="349" eb="350">
      <t>ト</t>
    </rPh>
    <rPh sb="351" eb="352">
      <t>ク</t>
    </rPh>
    <rPh sb="354" eb="356">
      <t>ヒツヨウ</t>
    </rPh>
    <rPh sb="357" eb="358">
      <t>オウ</t>
    </rPh>
    <rPh sb="368" eb="370">
      <t>ケントウ</t>
    </rPh>
    <phoneticPr fontId="4"/>
  </si>
  <si>
    <t>　今後、これまでに整備した水道施設の維持や更新に対する資金確保が課題となっていく。しかしながら、人口減少や節水型家電の普及等の影響で、水需要の伸びを期待することは難しくなってきているため、投資有価証券の利息等による営業外の収益確保や費用の削減に努め、必要に応じて料金改定を検討していく必要がある。
　また、経営戦略については令和２年度までに策定予定であり、令和元年度に改定を予定している水道事業ビジョンに合わせて策定していく。</t>
    <rPh sb="94" eb="100">
      <t>トウシユウカショウケン</t>
    </rPh>
    <rPh sb="101" eb="103">
      <t>リソク</t>
    </rPh>
    <rPh sb="103" eb="104">
      <t>トウ</t>
    </rPh>
    <rPh sb="107" eb="110">
      <t>エイギョウガイ</t>
    </rPh>
    <rPh sb="122" eb="123">
      <t>ツト</t>
    </rPh>
    <rPh sb="125" eb="127">
      <t>ヒツヨウ</t>
    </rPh>
    <rPh sb="128" eb="129">
      <t>オウ</t>
    </rPh>
    <rPh sb="136" eb="138">
      <t>ケントウ</t>
    </rPh>
    <rPh sb="142" eb="144">
      <t>ヒツヨウ</t>
    </rPh>
    <rPh sb="162" eb="164">
      <t>レイワ</t>
    </rPh>
    <rPh sb="178" eb="180">
      <t>レイワ</t>
    </rPh>
    <rPh sb="180" eb="181">
      <t>ガン</t>
    </rPh>
    <rPh sb="184" eb="186">
      <t>カイテイ</t>
    </rPh>
    <rPh sb="195" eb="197">
      <t>ジギョウ</t>
    </rPh>
    <rPh sb="202" eb="203">
      <t>ア</t>
    </rPh>
    <rPh sb="206" eb="208">
      <t>サクテイ</t>
    </rPh>
    <phoneticPr fontId="4"/>
  </si>
  <si>
    <t>　事業開始後50年以上が経過しており、今後も耐用年数を迎える管路が増加する傾向にある。
　①有形固定資産減価償却率は類似団体と比較すると低い値になっているが年々増加しており、②管路経年化率については類似団体と比較するとやや高い値となっているため、今後も計画的な更新を行っていく必要がある。
　③管路更新率は類似団体と比較しやや低い値になってはいるが、経営状態を踏まえて策定する管路の更新計画に沿って布設替えを行っていく。</t>
    <rPh sb="111" eb="112">
      <t>タカ</t>
    </rPh>
    <rPh sb="153" eb="155">
      <t>ルイジ</t>
    </rPh>
    <rPh sb="155" eb="157">
      <t>ダンタイ</t>
    </rPh>
    <rPh sb="158" eb="160">
      <t>ヒカク</t>
    </rPh>
    <rPh sb="163" eb="164">
      <t>ヒク</t>
    </rPh>
    <rPh sb="165" eb="166">
      <t>アタイ</t>
    </rPh>
    <rPh sb="184" eb="186">
      <t>サクテイ</t>
    </rPh>
    <rPh sb="196" eb="197">
      <t>ソ</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</si>
</sst>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1.98</c:v>
                </c:pt>
                <c:pt idx="1">
                  <c:v>1.01</c:v>
                </c:pt>
                <c:pt idx="2">
                  <c:v>0.75</c:v>
                </c:pt>
                <c:pt idx="3">
                  <c:v>0.55000000000000004</c:v>
                </c:pt>
                <c:pt idx="4">
                  <c:v>0.55000000000000004</c:v>
                </c:pt>
              </c:numCache>
            </c:numRef>
          </c:val>
          <c:extLst>
            <c:ext xmlns:c16="http://schemas.microsoft.com/office/drawing/2014/chart" uri="{C3380CC4-5D6E-409C-BE32-E72D297353CC}">
              <c16:uniqueId val="{00000000-4096-4E76-B2EA-AB5C6266F36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0.57999999999999996</c:v>
                </c:pt>
              </c:numCache>
            </c:numRef>
          </c:val>
          <c:smooth val="0"/>
          <c:extLst>
            <c:ext xmlns:c16="http://schemas.microsoft.com/office/drawing/2014/chart" uri="{C3380CC4-5D6E-409C-BE32-E72D297353CC}">
              <c16:uniqueId val="{00000001-4096-4E76-B2EA-AB5C6266F36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65.89</c:v>
                </c:pt>
                <c:pt idx="1">
                  <c:v>65.56</c:v>
                </c:pt>
                <c:pt idx="2">
                  <c:v>65.56</c:v>
                </c:pt>
                <c:pt idx="3">
                  <c:v>65.52</c:v>
                </c:pt>
                <c:pt idx="4">
                  <c:v>65.36</c:v>
                </c:pt>
              </c:numCache>
            </c:numRef>
          </c:val>
          <c:extLst>
            <c:ext xmlns:c16="http://schemas.microsoft.com/office/drawing/2014/chart" uri="{C3380CC4-5D6E-409C-BE32-E72D297353CC}">
              <c16:uniqueId val="{00000000-F4EF-4355-93B2-71C1082191D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59.74</c:v>
                </c:pt>
              </c:numCache>
            </c:numRef>
          </c:val>
          <c:smooth val="0"/>
          <c:extLst>
            <c:ext xmlns:c16="http://schemas.microsoft.com/office/drawing/2014/chart" uri="{C3380CC4-5D6E-409C-BE32-E72D297353CC}">
              <c16:uniqueId val="{00000001-F4EF-4355-93B2-71C1082191D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95.87</c:v>
                </c:pt>
                <c:pt idx="1">
                  <c:v>95.75</c:v>
                </c:pt>
                <c:pt idx="2">
                  <c:v>95.53</c:v>
                </c:pt>
                <c:pt idx="3">
                  <c:v>95.86</c:v>
                </c:pt>
                <c:pt idx="4">
                  <c:v>95.64</c:v>
                </c:pt>
              </c:numCache>
            </c:numRef>
          </c:val>
          <c:extLst>
            <c:ext xmlns:c16="http://schemas.microsoft.com/office/drawing/2014/chart" uri="{C3380CC4-5D6E-409C-BE32-E72D297353CC}">
              <c16:uniqueId val="{00000000-BB0B-42AC-A44A-0DC0F25F2FD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84.8</c:v>
                </c:pt>
              </c:numCache>
            </c:numRef>
          </c:val>
          <c:smooth val="0"/>
          <c:extLst>
            <c:ext xmlns:c16="http://schemas.microsoft.com/office/drawing/2014/chart" uri="{C3380CC4-5D6E-409C-BE32-E72D297353CC}">
              <c16:uniqueId val="{00000001-BB0B-42AC-A44A-0DC0F25F2FD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123.69</c:v>
                </c:pt>
                <c:pt idx="1">
                  <c:v>122.91</c:v>
                </c:pt>
                <c:pt idx="2">
                  <c:v>121.59</c:v>
                </c:pt>
                <c:pt idx="3">
                  <c:v>123.23</c:v>
                </c:pt>
                <c:pt idx="4">
                  <c:v>123.18</c:v>
                </c:pt>
              </c:numCache>
            </c:numRef>
          </c:val>
          <c:extLst>
            <c:ext xmlns:c16="http://schemas.microsoft.com/office/drawing/2014/chart" uri="{C3380CC4-5D6E-409C-BE32-E72D297353CC}">
              <c16:uniqueId val="{00000000-7DE3-42F0-AE50-5030D20469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110.66</c:v>
                </c:pt>
              </c:numCache>
            </c:numRef>
          </c:val>
          <c:smooth val="0"/>
          <c:extLst>
            <c:ext xmlns:c16="http://schemas.microsoft.com/office/drawing/2014/chart" uri="{C3380CC4-5D6E-409C-BE32-E72D297353CC}">
              <c16:uniqueId val="{00000001-7DE3-42F0-AE50-5030D20469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39.770000000000003</c:v>
                </c:pt>
                <c:pt idx="1">
                  <c:v>40.36</c:v>
                </c:pt>
                <c:pt idx="2">
                  <c:v>41.55</c:v>
                </c:pt>
                <c:pt idx="3">
                  <c:v>43.16</c:v>
                </c:pt>
                <c:pt idx="4">
                  <c:v>43.96</c:v>
                </c:pt>
              </c:numCache>
            </c:numRef>
          </c:val>
          <c:extLst>
            <c:ext xmlns:c16="http://schemas.microsoft.com/office/drawing/2014/chart" uri="{C3380CC4-5D6E-409C-BE32-E72D297353CC}">
              <c16:uniqueId val="{00000000-DD89-4A5C-BA31-DD1FE70E813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47.66</c:v>
                </c:pt>
              </c:numCache>
            </c:numRef>
          </c:val>
          <c:smooth val="0"/>
          <c:extLst>
            <c:ext xmlns:c16="http://schemas.microsoft.com/office/drawing/2014/chart" uri="{C3380CC4-5D6E-409C-BE32-E72D297353CC}">
              <c16:uniqueId val="{00000001-DD89-4A5C-BA31-DD1FE70E813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8.16</c:v>
                </c:pt>
                <c:pt idx="1">
                  <c:v>15.93</c:v>
                </c:pt>
                <c:pt idx="2">
                  <c:v>15.26</c:v>
                </c:pt>
                <c:pt idx="3">
                  <c:v>14.98</c:v>
                </c:pt>
                <c:pt idx="4">
                  <c:v>15.31</c:v>
                </c:pt>
              </c:numCache>
            </c:numRef>
          </c:val>
          <c:extLst>
            <c:ext xmlns:c16="http://schemas.microsoft.com/office/drawing/2014/chart" uri="{C3380CC4-5D6E-409C-BE32-E72D297353CC}">
              <c16:uniqueId val="{00000000-E42E-4BB7-819C-8150C0A1A0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15.1</c:v>
                </c:pt>
              </c:numCache>
            </c:numRef>
          </c:val>
          <c:smooth val="0"/>
          <c:extLst>
            <c:ext xmlns:c16="http://schemas.microsoft.com/office/drawing/2014/chart" uri="{C3380CC4-5D6E-409C-BE32-E72D297353CC}">
              <c16:uniqueId val="{00000001-E42E-4BB7-819C-8150C0A1A0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1A-4810-8682-36DE33777C4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2.74</c:v>
                </c:pt>
              </c:numCache>
            </c:numRef>
          </c:val>
          <c:smooth val="0"/>
          <c:extLst>
            <c:ext xmlns:c16="http://schemas.microsoft.com/office/drawing/2014/chart" uri="{C3380CC4-5D6E-409C-BE32-E72D297353CC}">
              <c16:uniqueId val="{00000001-D31A-4810-8682-36DE33777C4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653.37</c:v>
                </c:pt>
                <c:pt idx="1">
                  <c:v>957.42</c:v>
                </c:pt>
                <c:pt idx="2">
                  <c:v>665.46</c:v>
                </c:pt>
                <c:pt idx="3">
                  <c:v>1139.8900000000001</c:v>
                </c:pt>
                <c:pt idx="4">
                  <c:v>1445.85</c:v>
                </c:pt>
              </c:numCache>
            </c:numRef>
          </c:val>
          <c:extLst>
            <c:ext xmlns:c16="http://schemas.microsoft.com/office/drawing/2014/chart" uri="{C3380CC4-5D6E-409C-BE32-E72D297353CC}">
              <c16:uniqueId val="{00000000-19E9-4FE2-8192-674138A4620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366.03</c:v>
                </c:pt>
              </c:numCache>
            </c:numRef>
          </c:val>
          <c:smooth val="0"/>
          <c:extLst>
            <c:ext xmlns:c16="http://schemas.microsoft.com/office/drawing/2014/chart" uri="{C3380CC4-5D6E-409C-BE32-E72D297353CC}">
              <c16:uniqueId val="{00000001-19E9-4FE2-8192-674138A4620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4.12</c:v>
                </c:pt>
                <c:pt idx="1">
                  <c:v>3.63</c:v>
                </c:pt>
                <c:pt idx="2">
                  <c:v>3.39</c:v>
                </c:pt>
                <c:pt idx="3">
                  <c:v>3.1</c:v>
                </c:pt>
                <c:pt idx="4">
                  <c:v>2.84</c:v>
                </c:pt>
              </c:numCache>
            </c:numRef>
          </c:val>
          <c:extLst>
            <c:ext xmlns:c16="http://schemas.microsoft.com/office/drawing/2014/chart" uri="{C3380CC4-5D6E-409C-BE32-E72D297353CC}">
              <c16:uniqueId val="{00000000-6510-4BC1-B775-1225A6E9E1C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370.12</c:v>
                </c:pt>
              </c:numCache>
            </c:numRef>
          </c:val>
          <c:smooth val="0"/>
          <c:extLst>
            <c:ext xmlns:c16="http://schemas.microsoft.com/office/drawing/2014/chart" uri="{C3380CC4-5D6E-409C-BE32-E72D297353CC}">
              <c16:uniqueId val="{00000001-6510-4BC1-B775-1225A6E9E1C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121.13</c:v>
                </c:pt>
                <c:pt idx="1">
                  <c:v>117.05</c:v>
                </c:pt>
                <c:pt idx="2">
                  <c:v>116.42</c:v>
                </c:pt>
                <c:pt idx="3">
                  <c:v>117.58</c:v>
                </c:pt>
                <c:pt idx="4">
                  <c:v>117.75</c:v>
                </c:pt>
              </c:numCache>
            </c:numRef>
          </c:val>
          <c:extLst>
            <c:ext xmlns:c16="http://schemas.microsoft.com/office/drawing/2014/chart" uri="{C3380CC4-5D6E-409C-BE32-E72D297353CC}">
              <c16:uniqueId val="{00000000-5483-4A22-8EEB-D4E743D7BA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100.42</c:v>
                </c:pt>
              </c:numCache>
            </c:numRef>
          </c:val>
          <c:smooth val="0"/>
          <c:extLst>
            <c:ext xmlns:c16="http://schemas.microsoft.com/office/drawing/2014/chart" uri="{C3380CC4-5D6E-409C-BE32-E72D297353CC}">
              <c16:uniqueId val="{00000001-5483-4A22-8EEB-D4E743D7BA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120.12</c:v>
                </c:pt>
                <c:pt idx="1">
                  <c:v>123.85</c:v>
                </c:pt>
                <c:pt idx="2">
                  <c:v>124.03</c:v>
                </c:pt>
                <c:pt idx="3">
                  <c:v>122.79</c:v>
                </c:pt>
                <c:pt idx="4">
                  <c:v>122.52</c:v>
                </c:pt>
              </c:numCache>
            </c:numRef>
          </c:val>
          <c:extLst>
            <c:ext xmlns:c16="http://schemas.microsoft.com/office/drawing/2014/chart" uri="{C3380CC4-5D6E-409C-BE32-E72D297353CC}">
              <c16:uniqueId val="{00000000-B170-404C-83FF-4F5F37A002D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171.67</c:v>
                </c:pt>
              </c:numCache>
            </c:numRef>
          </c:val>
          <c:smooth val="0"/>
          <c:extLst>
            <c:ext xmlns:c16="http://schemas.microsoft.com/office/drawing/2014/chart" uri="{C3380CC4-5D6E-409C-BE32-E72D297353CC}">
              <c16:uniqueId val="{00000001-B170-404C-83FF-4F5F37A002D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愛知県　東浦町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50075</v>
      </c>
      <c r="AM8" s="60"/>
      <c r="AN8" s="60"/>
      <c r="AO8" s="60"/>
      <c r="AP8" s="60"/>
      <c r="AQ8" s="60"/>
      <c r="AR8" s="60"/>
      <c r="AS8" s="60"/>
      <c r="AT8" s="51">
        <f>データ!$S$6</f>
        <v>31.14</v>
      </c>
      <c r="AU8" s="52"/>
      <c r="AV8" s="52"/>
      <c r="AW8" s="52"/>
      <c r="AX8" s="52"/>
      <c r="AY8" s="52"/>
      <c r="AZ8" s="52"/>
      <c r="BA8" s="52"/>
      <c r="BB8" s="53">
        <f>データ!$T$6</f>
        <v>1608.06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97.83</v>
      </c>
      <c r="J10" s="52"/>
      <c r="K10" s="52"/>
      <c r="L10" s="52"/>
      <c r="M10" s="52"/>
      <c r="N10" s="52"/>
      <c r="O10" s="63"/>
      <c r="P10" s="53">
        <f>データ!$P$6</f>
        <v>99.68</v>
      </c>
      <c r="Q10" s="53"/>
      <c r="R10" s="53"/>
      <c r="S10" s="53"/>
      <c r="T10" s="53"/>
      <c r="U10" s="53"/>
      <c r="V10" s="53"/>
      <c r="W10" s="60">
        <f>データ!$Q$6</f>
        <v>2431</v>
      </c>
      <c r="X10" s="60"/>
      <c r="Y10" s="60"/>
      <c r="Z10" s="60"/>
      <c r="AA10" s="60"/>
      <c r="AB10" s="60"/>
      <c r="AC10" s="60"/>
      <c r="AD10" s="2"/>
      <c r="AE10" s="2"/>
      <c r="AF10" s="2"/>
      <c r="AG10" s="2"/>
      <c r="AH10" s="4"/>
      <c r="AI10" s="4"/>
      <c r="AJ10" s="4"/>
      <c r="AK10" s="4"/>
      <c r="AL10" s="60">
        <f>データ!$U$6</f>
        <v>49885</v>
      </c>
      <c r="AM10" s="60"/>
      <c r="AN10" s="60"/>
      <c r="AO10" s="60"/>
      <c r="AP10" s="60"/>
      <c r="AQ10" s="60"/>
      <c r="AR10" s="60"/>
      <c r="AS10" s="60"/>
      <c r="AT10" s="51">
        <f>データ!$V$6</f>
        <v>31.14</v>
      </c>
      <c r="AU10" s="52"/>
      <c r="AV10" s="52"/>
      <c r="AW10" s="52"/>
      <c r="AX10" s="52"/>
      <c r="AY10" s="52"/>
      <c r="AZ10" s="52"/>
      <c r="BA10" s="52"/>
      <c r="BB10" s="53">
        <f>データ!$W$6</f>
        <v>1601.96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gY3Cxk8liSoBWkzIEdr5En3e/1NbdRqcyBLW0c6z48ER8mAhLZvX9T13SctF2MDwvEOks9hHVsyzOLjWAHrug==" saltValue="GWL6XJvILnA9In7XitSL7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234427</v>
      </c>
      <c r="D6" s="34">
        <f t="shared" si="3"/>
        <v>46</v>
      </c>
      <c r="E6" s="34">
        <f t="shared" si="3"/>
        <v>1</v>
      </c>
      <c r="F6" s="34">
        <f t="shared" si="3"/>
        <v>0</v>
      </c>
      <c r="G6" s="34">
        <f t="shared" si="3"/>
        <v>1</v>
      </c>
      <c r="H6" s="34" t="str">
        <f t="shared" si="3"/>
        <v>愛知県　東浦町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97.83</v>
      </c>
      <c r="P6" s="35">
        <f t="shared" si="3"/>
        <v>99.68</v>
      </c>
      <c r="Q6" s="35">
        <f t="shared" si="3"/>
        <v>2431</v>
      </c>
      <c r="R6" s="35">
        <f t="shared" si="3"/>
        <v>50075</v>
      </c>
      <c r="S6" s="35">
        <f t="shared" si="3"/>
        <v>31.14</v>
      </c>
      <c r="T6" s="35">
        <f t="shared" si="3"/>
        <v>1608.06</v>
      </c>
      <c r="U6" s="35">
        <f t="shared" si="3"/>
        <v>49885</v>
      </c>
      <c r="V6" s="35">
        <f t="shared" si="3"/>
        <v>31.14</v>
      </c>
      <c r="W6" s="35">
        <f t="shared" si="3"/>
        <v>1601.96</v>
      </c>
      <c r="X6" s="36">
        <f>IF(X7="",NA(),X7)</f>
        <v>123.69</v>
      </c>
      <c r="Y6" s="36">
        <f t="shared" ref="Y6:AG6" si="4">IF(Y7="",NA(),Y7)</f>
        <v>122.91</v>
      </c>
      <c r="Z6" s="36">
        <f t="shared" si="4"/>
        <v>121.59</v>
      </c>
      <c r="AA6" s="36">
        <f t="shared" si="4"/>
        <v>123.23</v>
      </c>
      <c r="AB6" s="36">
        <f t="shared" si="4"/>
        <v>123.18</v>
      </c>
      <c r="AC6" s="36">
        <f t="shared" si="4"/>
        <v>111.96</v>
      </c>
      <c r="AD6" s="36">
        <f t="shared" si="4"/>
        <v>112.69</v>
      </c>
      <c r="AE6" s="36">
        <f t="shared" si="4"/>
        <v>113.16</v>
      </c>
      <c r="AF6" s="36">
        <f t="shared" si="4"/>
        <v>112.15</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2.74</v>
      </c>
      <c r="AS6" s="35" t="str">
        <f>IF(AS7="","",IF(AS7="-","【-】","【"&amp;SUBSTITUTE(TEXT(AS7,"#,##0.00"),"-","△")&amp;"】"))</f>
        <v>【1.05】</v>
      </c>
      <c r="AT6" s="36">
        <f>IF(AT7="",NA(),AT7)</f>
        <v>653.37</v>
      </c>
      <c r="AU6" s="36">
        <f t="shared" ref="AU6:BC6" si="6">IF(AU7="",NA(),AU7)</f>
        <v>957.42</v>
      </c>
      <c r="AV6" s="36">
        <f t="shared" si="6"/>
        <v>665.46</v>
      </c>
      <c r="AW6" s="36">
        <f t="shared" si="6"/>
        <v>1139.8900000000001</v>
      </c>
      <c r="AX6" s="36">
        <f t="shared" si="6"/>
        <v>1445.85</v>
      </c>
      <c r="AY6" s="36">
        <f t="shared" si="6"/>
        <v>335.95</v>
      </c>
      <c r="AZ6" s="36">
        <f t="shared" si="6"/>
        <v>346.59</v>
      </c>
      <c r="BA6" s="36">
        <f t="shared" si="6"/>
        <v>357.82</v>
      </c>
      <c r="BB6" s="36">
        <f t="shared" si="6"/>
        <v>355.5</v>
      </c>
      <c r="BC6" s="36">
        <f t="shared" si="6"/>
        <v>366.03</v>
      </c>
      <c r="BD6" s="35" t="str">
        <f>IF(BD7="","",IF(BD7="-","【-】","【"&amp;SUBSTITUTE(TEXT(BD7,"#,##0.00"),"-","△")&amp;"】"))</f>
        <v>【261.93】</v>
      </c>
      <c r="BE6" s="36">
        <f>IF(BE7="",NA(),BE7)</f>
        <v>4.12</v>
      </c>
      <c r="BF6" s="36">
        <f t="shared" ref="BF6:BN6" si="7">IF(BF7="",NA(),BF7)</f>
        <v>3.63</v>
      </c>
      <c r="BG6" s="36">
        <f t="shared" si="7"/>
        <v>3.39</v>
      </c>
      <c r="BH6" s="36">
        <f t="shared" si="7"/>
        <v>3.1</v>
      </c>
      <c r="BI6" s="36">
        <f t="shared" si="7"/>
        <v>2.84</v>
      </c>
      <c r="BJ6" s="36">
        <f t="shared" si="7"/>
        <v>319.82</v>
      </c>
      <c r="BK6" s="36">
        <f t="shared" si="7"/>
        <v>312.02999999999997</v>
      </c>
      <c r="BL6" s="36">
        <f t="shared" si="7"/>
        <v>307.45999999999998</v>
      </c>
      <c r="BM6" s="36">
        <f t="shared" si="7"/>
        <v>312.58</v>
      </c>
      <c r="BN6" s="36">
        <f t="shared" si="7"/>
        <v>370.12</v>
      </c>
      <c r="BO6" s="35" t="str">
        <f>IF(BO7="","",IF(BO7="-","【-】","【"&amp;SUBSTITUTE(TEXT(BO7,"#,##0.00"),"-","△")&amp;"】"))</f>
        <v>【270.46】</v>
      </c>
      <c r="BP6" s="36">
        <f>IF(BP7="",NA(),BP7)</f>
        <v>121.13</v>
      </c>
      <c r="BQ6" s="36">
        <f t="shared" ref="BQ6:BY6" si="8">IF(BQ7="",NA(),BQ7)</f>
        <v>117.05</v>
      </c>
      <c r="BR6" s="36">
        <f t="shared" si="8"/>
        <v>116.42</v>
      </c>
      <c r="BS6" s="36">
        <f t="shared" si="8"/>
        <v>117.58</v>
      </c>
      <c r="BT6" s="36">
        <f t="shared" si="8"/>
        <v>117.75</v>
      </c>
      <c r="BU6" s="36">
        <f t="shared" si="8"/>
        <v>105.21</v>
      </c>
      <c r="BV6" s="36">
        <f t="shared" si="8"/>
        <v>105.71</v>
      </c>
      <c r="BW6" s="36">
        <f t="shared" si="8"/>
        <v>106.01</v>
      </c>
      <c r="BX6" s="36">
        <f t="shared" si="8"/>
        <v>104.57</v>
      </c>
      <c r="BY6" s="36">
        <f t="shared" si="8"/>
        <v>100.42</v>
      </c>
      <c r="BZ6" s="35" t="str">
        <f>IF(BZ7="","",IF(BZ7="-","【-】","【"&amp;SUBSTITUTE(TEXT(BZ7,"#,##0.00"),"-","△")&amp;"】"))</f>
        <v>【103.91】</v>
      </c>
      <c r="CA6" s="36">
        <f>IF(CA7="",NA(),CA7)</f>
        <v>120.12</v>
      </c>
      <c r="CB6" s="36">
        <f t="shared" ref="CB6:CJ6" si="9">IF(CB7="",NA(),CB7)</f>
        <v>123.85</v>
      </c>
      <c r="CC6" s="36">
        <f t="shared" si="9"/>
        <v>124.03</v>
      </c>
      <c r="CD6" s="36">
        <f t="shared" si="9"/>
        <v>122.79</v>
      </c>
      <c r="CE6" s="36">
        <f t="shared" si="9"/>
        <v>122.52</v>
      </c>
      <c r="CF6" s="36">
        <f t="shared" si="9"/>
        <v>162.59</v>
      </c>
      <c r="CG6" s="36">
        <f t="shared" si="9"/>
        <v>162.15</v>
      </c>
      <c r="CH6" s="36">
        <f t="shared" si="9"/>
        <v>162.24</v>
      </c>
      <c r="CI6" s="36">
        <f t="shared" si="9"/>
        <v>165.47</v>
      </c>
      <c r="CJ6" s="36">
        <f t="shared" si="9"/>
        <v>171.67</v>
      </c>
      <c r="CK6" s="35" t="str">
        <f>IF(CK7="","",IF(CK7="-","【-】","【"&amp;SUBSTITUTE(TEXT(CK7,"#,##0.00"),"-","△")&amp;"】"))</f>
        <v>【167.11】</v>
      </c>
      <c r="CL6" s="36">
        <f>IF(CL7="",NA(),CL7)</f>
        <v>65.89</v>
      </c>
      <c r="CM6" s="36">
        <f t="shared" ref="CM6:CU6" si="10">IF(CM7="",NA(),CM7)</f>
        <v>65.56</v>
      </c>
      <c r="CN6" s="36">
        <f t="shared" si="10"/>
        <v>65.56</v>
      </c>
      <c r="CO6" s="36">
        <f t="shared" si="10"/>
        <v>65.52</v>
      </c>
      <c r="CP6" s="36">
        <f t="shared" si="10"/>
        <v>65.36</v>
      </c>
      <c r="CQ6" s="36">
        <f t="shared" si="10"/>
        <v>59.17</v>
      </c>
      <c r="CR6" s="36">
        <f t="shared" si="10"/>
        <v>59.34</v>
      </c>
      <c r="CS6" s="36">
        <f t="shared" si="10"/>
        <v>59.11</v>
      </c>
      <c r="CT6" s="36">
        <f t="shared" si="10"/>
        <v>59.74</v>
      </c>
      <c r="CU6" s="36">
        <f t="shared" si="10"/>
        <v>59.74</v>
      </c>
      <c r="CV6" s="35" t="str">
        <f>IF(CV7="","",IF(CV7="-","【-】","【"&amp;SUBSTITUTE(TEXT(CV7,"#,##0.00"),"-","△")&amp;"】"))</f>
        <v>【60.27】</v>
      </c>
      <c r="CW6" s="36">
        <f>IF(CW7="",NA(),CW7)</f>
        <v>95.87</v>
      </c>
      <c r="CX6" s="36">
        <f t="shared" ref="CX6:DF6" si="11">IF(CX7="",NA(),CX7)</f>
        <v>95.75</v>
      </c>
      <c r="CY6" s="36">
        <f t="shared" si="11"/>
        <v>95.53</v>
      </c>
      <c r="CZ6" s="36">
        <f t="shared" si="11"/>
        <v>95.86</v>
      </c>
      <c r="DA6" s="36">
        <f t="shared" si="11"/>
        <v>95.64</v>
      </c>
      <c r="DB6" s="36">
        <f t="shared" si="11"/>
        <v>87.6</v>
      </c>
      <c r="DC6" s="36">
        <f t="shared" si="11"/>
        <v>87.74</v>
      </c>
      <c r="DD6" s="36">
        <f t="shared" si="11"/>
        <v>87.91</v>
      </c>
      <c r="DE6" s="36">
        <f t="shared" si="11"/>
        <v>87.28</v>
      </c>
      <c r="DF6" s="36">
        <f t="shared" si="11"/>
        <v>84.8</v>
      </c>
      <c r="DG6" s="35" t="str">
        <f>IF(DG7="","",IF(DG7="-","【-】","【"&amp;SUBSTITUTE(TEXT(DG7,"#,##0.00"),"-","△")&amp;"】"))</f>
        <v>【89.92】</v>
      </c>
      <c r="DH6" s="36">
        <f>IF(DH7="",NA(),DH7)</f>
        <v>39.770000000000003</v>
      </c>
      <c r="DI6" s="36">
        <f t="shared" ref="DI6:DQ6" si="12">IF(DI7="",NA(),DI7)</f>
        <v>40.36</v>
      </c>
      <c r="DJ6" s="36">
        <f t="shared" si="12"/>
        <v>41.55</v>
      </c>
      <c r="DK6" s="36">
        <f t="shared" si="12"/>
        <v>43.16</v>
      </c>
      <c r="DL6" s="36">
        <f t="shared" si="12"/>
        <v>43.96</v>
      </c>
      <c r="DM6" s="36">
        <f t="shared" si="12"/>
        <v>45.25</v>
      </c>
      <c r="DN6" s="36">
        <f t="shared" si="12"/>
        <v>46.27</v>
      </c>
      <c r="DO6" s="36">
        <f t="shared" si="12"/>
        <v>46.88</v>
      </c>
      <c r="DP6" s="36">
        <f t="shared" si="12"/>
        <v>46.94</v>
      </c>
      <c r="DQ6" s="36">
        <f t="shared" si="12"/>
        <v>47.66</v>
      </c>
      <c r="DR6" s="35" t="str">
        <f>IF(DR7="","",IF(DR7="-","【-】","【"&amp;SUBSTITUTE(TEXT(DR7,"#,##0.00"),"-","△")&amp;"】"))</f>
        <v>【48.85】</v>
      </c>
      <c r="DS6" s="36">
        <f>IF(DS7="",NA(),DS7)</f>
        <v>8.16</v>
      </c>
      <c r="DT6" s="36">
        <f t="shared" ref="DT6:EB6" si="13">IF(DT7="",NA(),DT7)</f>
        <v>15.93</v>
      </c>
      <c r="DU6" s="36">
        <f t="shared" si="13"/>
        <v>15.26</v>
      </c>
      <c r="DV6" s="36">
        <f t="shared" si="13"/>
        <v>14.98</v>
      </c>
      <c r="DW6" s="36">
        <f t="shared" si="13"/>
        <v>15.31</v>
      </c>
      <c r="DX6" s="36">
        <f t="shared" si="13"/>
        <v>10.71</v>
      </c>
      <c r="DY6" s="36">
        <f t="shared" si="13"/>
        <v>10.93</v>
      </c>
      <c r="DZ6" s="36">
        <f t="shared" si="13"/>
        <v>13.39</v>
      </c>
      <c r="EA6" s="36">
        <f t="shared" si="13"/>
        <v>14.48</v>
      </c>
      <c r="EB6" s="36">
        <f t="shared" si="13"/>
        <v>15.1</v>
      </c>
      <c r="EC6" s="35" t="str">
        <f>IF(EC7="","",IF(EC7="-","【-】","【"&amp;SUBSTITUTE(TEXT(EC7,"#,##0.00"),"-","△")&amp;"】"))</f>
        <v>【17.80】</v>
      </c>
      <c r="ED6" s="36">
        <f>IF(ED7="",NA(),ED7)</f>
        <v>1.98</v>
      </c>
      <c r="EE6" s="36">
        <f t="shared" ref="EE6:EM6" si="14">IF(EE7="",NA(),EE7)</f>
        <v>1.01</v>
      </c>
      <c r="EF6" s="36">
        <f t="shared" si="14"/>
        <v>0.75</v>
      </c>
      <c r="EG6" s="36">
        <f t="shared" si="14"/>
        <v>0.55000000000000004</v>
      </c>
      <c r="EH6" s="36">
        <f t="shared" si="14"/>
        <v>0.55000000000000004</v>
      </c>
      <c r="EI6" s="36">
        <f t="shared" si="14"/>
        <v>0.72</v>
      </c>
      <c r="EJ6" s="36">
        <f t="shared" si="14"/>
        <v>0.71</v>
      </c>
      <c r="EK6" s="36">
        <f t="shared" si="14"/>
        <v>0.71</v>
      </c>
      <c r="EL6" s="36">
        <f t="shared" si="14"/>
        <v>0.75</v>
      </c>
      <c r="EM6" s="36">
        <f t="shared" si="14"/>
        <v>0.57999999999999996</v>
      </c>
      <c r="EN6" s="35" t="str">
        <f>IF(EN7="","",IF(EN7="-","【-】","【"&amp;SUBSTITUTE(TEXT(EN7,"#,##0.00"),"-","△")&amp;"】"))</f>
        <v>【0.70】</v>
      </c>
    </row>
    <row r="7" spans="1:144" s="37" customFormat="1" x14ac:dyDescent="0.15">
      <c r="A7" s="29"/>
      <c r="B7" s="38">
        <v>2018</v>
      </c>
      <c r="C7" s="38">
        <v>234427</v>
      </c>
      <c r="D7" s="38">
        <v>46</v>
      </c>
      <c r="E7" s="38">
        <v>1</v>
      </c>
      <c r="F7" s="38">
        <v>0</v>
      </c>
      <c r="G7" s="38">
        <v>1</v>
      </c>
      <c r="H7" s="38" t="s">
        <v>92</v>
      </c>
      <c r="I7" s="38" t="s">
        <v>93</v>
      </c>
      <c r="J7" s="38" t="s">
        <v>94</v>
      </c>
      <c r="K7" s="38" t="s">
        <v>95</v>
      </c>
      <c r="L7" s="38" t="s">
        <v>96</v>
      </c>
      <c r="M7" s="38" t="s">
        <v>97</v>
      </c>
      <c r="N7" s="39" t="s">
        <v>98</v>
      </c>
      <c r="O7" s="39">
        <v>97.83</v>
      </c>
      <c r="P7" s="39">
        <v>99.68</v>
      </c>
      <c r="Q7" s="39">
        <v>2431</v>
      </c>
      <c r="R7" s="39">
        <v>50075</v>
      </c>
      <c r="S7" s="39">
        <v>31.14</v>
      </c>
      <c r="T7" s="39">
        <v>1608.06</v>
      </c>
      <c r="U7" s="39">
        <v>49885</v>
      </c>
      <c r="V7" s="39">
        <v>31.14</v>
      </c>
      <c r="W7" s="39">
        <v>1601.96</v>
      </c>
      <c r="X7" s="39">
        <v>123.69</v>
      </c>
      <c r="Y7" s="39">
        <v>122.91</v>
      </c>
      <c r="Z7" s="39">
        <v>121.59</v>
      </c>
      <c r="AA7" s="39">
        <v>123.23</v>
      </c>
      <c r="AB7" s="39">
        <v>123.18</v>
      </c>
      <c r="AC7" s="39">
        <v>111.96</v>
      </c>
      <c r="AD7" s="39">
        <v>112.69</v>
      </c>
      <c r="AE7" s="39">
        <v>113.16</v>
      </c>
      <c r="AF7" s="39">
        <v>112.15</v>
      </c>
      <c r="AG7" s="39">
        <v>110.66</v>
      </c>
      <c r="AH7" s="39">
        <v>112.83</v>
      </c>
      <c r="AI7" s="39">
        <v>0</v>
      </c>
      <c r="AJ7" s="39">
        <v>0</v>
      </c>
      <c r="AK7" s="39">
        <v>0</v>
      </c>
      <c r="AL7" s="39">
        <v>0</v>
      </c>
      <c r="AM7" s="39">
        <v>0</v>
      </c>
      <c r="AN7" s="39">
        <v>0.41</v>
      </c>
      <c r="AO7" s="39">
        <v>0.54</v>
      </c>
      <c r="AP7" s="39">
        <v>0.68</v>
      </c>
      <c r="AQ7" s="39">
        <v>1</v>
      </c>
      <c r="AR7" s="39">
        <v>2.74</v>
      </c>
      <c r="AS7" s="39">
        <v>1.05</v>
      </c>
      <c r="AT7" s="39">
        <v>653.37</v>
      </c>
      <c r="AU7" s="39">
        <v>957.42</v>
      </c>
      <c r="AV7" s="39">
        <v>665.46</v>
      </c>
      <c r="AW7" s="39">
        <v>1139.8900000000001</v>
      </c>
      <c r="AX7" s="39">
        <v>1445.85</v>
      </c>
      <c r="AY7" s="39">
        <v>335.95</v>
      </c>
      <c r="AZ7" s="39">
        <v>346.59</v>
      </c>
      <c r="BA7" s="39">
        <v>357.82</v>
      </c>
      <c r="BB7" s="39">
        <v>355.5</v>
      </c>
      <c r="BC7" s="39">
        <v>366.03</v>
      </c>
      <c r="BD7" s="39">
        <v>261.93</v>
      </c>
      <c r="BE7" s="39">
        <v>4.12</v>
      </c>
      <c r="BF7" s="39">
        <v>3.63</v>
      </c>
      <c r="BG7" s="39">
        <v>3.39</v>
      </c>
      <c r="BH7" s="39">
        <v>3.1</v>
      </c>
      <c r="BI7" s="39">
        <v>2.84</v>
      </c>
      <c r="BJ7" s="39">
        <v>319.82</v>
      </c>
      <c r="BK7" s="39">
        <v>312.02999999999997</v>
      </c>
      <c r="BL7" s="39">
        <v>307.45999999999998</v>
      </c>
      <c r="BM7" s="39">
        <v>312.58</v>
      </c>
      <c r="BN7" s="39">
        <v>370.12</v>
      </c>
      <c r="BO7" s="39">
        <v>270.45999999999998</v>
      </c>
      <c r="BP7" s="39">
        <v>121.13</v>
      </c>
      <c r="BQ7" s="39">
        <v>117.05</v>
      </c>
      <c r="BR7" s="39">
        <v>116.42</v>
      </c>
      <c r="BS7" s="39">
        <v>117.58</v>
      </c>
      <c r="BT7" s="39">
        <v>117.75</v>
      </c>
      <c r="BU7" s="39">
        <v>105.21</v>
      </c>
      <c r="BV7" s="39">
        <v>105.71</v>
      </c>
      <c r="BW7" s="39">
        <v>106.01</v>
      </c>
      <c r="BX7" s="39">
        <v>104.57</v>
      </c>
      <c r="BY7" s="39">
        <v>100.42</v>
      </c>
      <c r="BZ7" s="39">
        <v>103.91</v>
      </c>
      <c r="CA7" s="39">
        <v>120.12</v>
      </c>
      <c r="CB7" s="39">
        <v>123.85</v>
      </c>
      <c r="CC7" s="39">
        <v>124.03</v>
      </c>
      <c r="CD7" s="39">
        <v>122.79</v>
      </c>
      <c r="CE7" s="39">
        <v>122.52</v>
      </c>
      <c r="CF7" s="39">
        <v>162.59</v>
      </c>
      <c r="CG7" s="39">
        <v>162.15</v>
      </c>
      <c r="CH7" s="39">
        <v>162.24</v>
      </c>
      <c r="CI7" s="39">
        <v>165.47</v>
      </c>
      <c r="CJ7" s="39">
        <v>171.67</v>
      </c>
      <c r="CK7" s="39">
        <v>167.11</v>
      </c>
      <c r="CL7" s="39">
        <v>65.89</v>
      </c>
      <c r="CM7" s="39">
        <v>65.56</v>
      </c>
      <c r="CN7" s="39">
        <v>65.56</v>
      </c>
      <c r="CO7" s="39">
        <v>65.52</v>
      </c>
      <c r="CP7" s="39">
        <v>65.36</v>
      </c>
      <c r="CQ7" s="39">
        <v>59.17</v>
      </c>
      <c r="CR7" s="39">
        <v>59.34</v>
      </c>
      <c r="CS7" s="39">
        <v>59.11</v>
      </c>
      <c r="CT7" s="39">
        <v>59.74</v>
      </c>
      <c r="CU7" s="39">
        <v>59.74</v>
      </c>
      <c r="CV7" s="39">
        <v>60.27</v>
      </c>
      <c r="CW7" s="39">
        <v>95.87</v>
      </c>
      <c r="CX7" s="39">
        <v>95.75</v>
      </c>
      <c r="CY7" s="39">
        <v>95.53</v>
      </c>
      <c r="CZ7" s="39">
        <v>95.86</v>
      </c>
      <c r="DA7" s="39">
        <v>95.64</v>
      </c>
      <c r="DB7" s="39">
        <v>87.6</v>
      </c>
      <c r="DC7" s="39">
        <v>87.74</v>
      </c>
      <c r="DD7" s="39">
        <v>87.91</v>
      </c>
      <c r="DE7" s="39">
        <v>87.28</v>
      </c>
      <c r="DF7" s="39">
        <v>84.8</v>
      </c>
      <c r="DG7" s="39">
        <v>89.92</v>
      </c>
      <c r="DH7" s="39">
        <v>39.770000000000003</v>
      </c>
      <c r="DI7" s="39">
        <v>40.36</v>
      </c>
      <c r="DJ7" s="39">
        <v>41.55</v>
      </c>
      <c r="DK7" s="39">
        <v>43.16</v>
      </c>
      <c r="DL7" s="39">
        <v>43.96</v>
      </c>
      <c r="DM7" s="39">
        <v>45.25</v>
      </c>
      <c r="DN7" s="39">
        <v>46.27</v>
      </c>
      <c r="DO7" s="39">
        <v>46.88</v>
      </c>
      <c r="DP7" s="39">
        <v>46.94</v>
      </c>
      <c r="DQ7" s="39">
        <v>47.66</v>
      </c>
      <c r="DR7" s="39">
        <v>48.85</v>
      </c>
      <c r="DS7" s="39">
        <v>8.16</v>
      </c>
      <c r="DT7" s="39">
        <v>15.93</v>
      </c>
      <c r="DU7" s="39">
        <v>15.26</v>
      </c>
      <c r="DV7" s="39">
        <v>14.98</v>
      </c>
      <c r="DW7" s="39">
        <v>15.31</v>
      </c>
      <c r="DX7" s="39">
        <v>10.71</v>
      </c>
      <c r="DY7" s="39">
        <v>10.93</v>
      </c>
      <c r="DZ7" s="39">
        <v>13.39</v>
      </c>
      <c r="EA7" s="39">
        <v>14.48</v>
      </c>
      <c r="EB7" s="39">
        <v>15.1</v>
      </c>
      <c r="EC7" s="39">
        <v>17.8</v>
      </c>
      <c r="ED7" s="39">
        <v>1.98</v>
      </c>
      <c r="EE7" s="39">
        <v>1.01</v>
      </c>
      <c r="EF7" s="39">
        <v>0.75</v>
      </c>
      <c r="EG7" s="39">
        <v>0.55000000000000004</v>
      </c>
      <c r="EH7" s="39">
        <v>0.55000000000000004</v>
      </c>
      <c r="EI7" s="39">
        <v>0.72</v>
      </c>
      <c r="EJ7" s="39">
        <v>0.71</v>
      </c>
      <c r="EK7" s="39">
        <v>0.71</v>
      </c>
      <c r="EL7" s="39">
        <v>0.75</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2020-02-13T11:34:27Z</cp:lastPrinted>
  <dcterms:created xsi:type="dcterms:W3CDTF">2019-12-05T04:18:57Z</dcterms:created>
  <dcterms:modified xsi:type="dcterms:W3CDTF">2020-02-13T11:34:37Z</dcterms:modified>
  <cp:category/>
</cp:coreProperties>
</file>