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6DB6BC08-F3A0-4A7E-BC3D-F472C5515439}" xr6:coauthVersionLast="47" xr6:coauthVersionMax="47" xr10:uidLastSave="{00000000-0000-0000-0000-000000000000}"/>
  <workbookProtection workbookAlgorithmName="SHA-512" workbookHashValue="vUNeDN/QNjrXSRhJaQlcjuFxGH++chP8jlB+BZX5T267a6LBGmbrHo5RxLypIN+Yct2J0rBzNpPeb+BPMNRSjA==" workbookSaltValue="Mi9Jxm0xPdaw6Xj2f5294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E85" i="4"/>
  <c r="BB10" i="4"/>
  <c r="AT10" i="4"/>
  <c r="AL10" i="4"/>
  <c r="W10" i="4"/>
  <c r="P10" i="4"/>
  <c r="P8" i="4"/>
  <c r="I8" i="4"/>
  <c r="B8" i="4"/>
  <c r="B6" i="4"/>
  <c r="D10" i="5" l="1"/>
  <c r="C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<sst xmlns="http://schemas.openxmlformats.org/spreadsheetml/2006/main" count="220" uniqueCount="108">
  <si>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</si>
  <si>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</si>
  <si>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</si>
  <si>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</si>
  <si>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</si>
  <si>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</si>
  <si>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</si>
  <si>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</si>
  <si>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</si>
  <si>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</si>
  <si>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</si>
  <si>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</si>
  <si>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</si>
  <si>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</si>
  <si>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</si>
  <si>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</si>
  <si>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</si>
  <si>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</si>
  <si>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</si>
  <si>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</si>
  <si>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</si>
  <si>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</si>
  <si>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</si>
  <si>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</si>
  <si>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</si>
  <si>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</si>
  <si>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</si>
  <si>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</si>
  <si>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</si>
  <si>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</si>
  <si>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</si>
  <si>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</si>
  <si>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</si>
  <si>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</si>
  <si>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</si>
  <si>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</si>
  <si>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</si>
  <si>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</si>
  <si>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</si>
  <si>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</si>
  <si>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</si>
  <si>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</si>
  <si>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</si>
  <si>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</si>
  <si>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</si>
  <si>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</si>
  <si>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</si>
  <si>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</si>
  <si>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</si>
  <si>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</si>
  <si>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</si>
  <si>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</si>
  <si>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</si>
  <si>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</si>
  <si>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</si>
  <si>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</si>
  <si>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</si>
  <si>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</si>
  <si>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</si>
  <si>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</si>
  <si>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</si>
  <si>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</si>
  <si>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</si>
  <si>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</si>
  <si>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</si>
  <si>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</si>
  <si>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</si>
  <si>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</si>
  <si>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</si>
  <si>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</si>
  <si>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</si>
  <si>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</si>
  <si>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</si>
  <si>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</si>
  <si>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</si>
  <si>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</si>
  <si>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</si>
  <si>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</si>
  <si>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</si>
  <si>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</si>
  <si>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</si>
  <si>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</si>
  <si>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</si>
  <si>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</si>
  <si>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</si>
  <si>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</si>
  <si>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</si>
  <si>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</si>
  <si>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</si>
  <si>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</si>
  <si>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</si>
  <si>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</si>
  <si>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</si>
  <si>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</si>
  <si>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</si>
  <si>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</si>
  <si>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</si>
  <si>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</si>
  <si>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</si>
  <si>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</si>
  <si>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</si>
  <si>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</si>
  <si>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</si>
  <si>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</si>
  <si>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</si>
  <si>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①経常収支比率は前年とほぼ変わらず100％以上で、②累積欠損金は0であることから、収支は黒字であり、類似団体と比較しても、単年度での収益性が良いことが分かる。
③流動比率は平成30年度末時点の工事請負費未払金増の影響により前年対比下落するも、依然として100％を超えており、流動負債に対し流動資産を多く保有し短期的な債務に対する支払い能力が高いことが分かる。
④企業債残高対給水収益比率は企業債の新規借り入れを行っていないので年々減少傾向にある。
経営健全化を目指し費用削減を進めてきたため、⑤料金回収率は前年と数値はほぼ変わらず100％を上回っており、給水にかかる費用が給水収益で補えていることが分かる。
また、この費用削減により、⑥給水原価は類似団体平均より大幅に低く、給水に係る費用が少なく抑えられていることが分かる。
⑦施設利用率は平成30年度において総給水量の減少要因により低くなるも、例年に続き給水戸数は微増し、類似団体平均対比では上回っていることから鑑みて、施設が効率的に稼動しているといえる。
⑧有収率は平成30年度同様類似団体比較では数値が高く施設の稼動が収益に繋がっている。
</t>
    <rPh sb="86" eb="88">
      <t>ヘイセイ</t>
    </rPh>
    <rPh sb="90" eb="92">
      <t>ネンド</t>
    </rPh>
    <rPh sb="92" eb="93">
      <t>マツ</t>
    </rPh>
    <rPh sb="93" eb="95">
      <t>ジテン</t>
    </rPh>
    <rPh sb="96" eb="98">
      <t>コウジ</t>
    </rPh>
    <rPh sb="98" eb="100">
      <t>ウケオイ</t>
    </rPh>
    <rPh sb="100" eb="101">
      <t>ヒ</t>
    </rPh>
    <rPh sb="101" eb="104">
      <t>ミバライキン</t>
    </rPh>
    <rPh sb="104" eb="105">
      <t>ゾウ</t>
    </rPh>
    <rPh sb="106" eb="108">
      <t>エイキョウ</t>
    </rPh>
    <rPh sb="111" eb="113">
      <t>ゼンネン</t>
    </rPh>
    <rPh sb="113" eb="115">
      <t>タイヒ</t>
    </rPh>
    <rPh sb="115" eb="117">
      <t>ゲラク</t>
    </rPh>
    <rPh sb="121" eb="123">
      <t>イゼン</t>
    </rPh>
    <rPh sb="370" eb="372">
      <t>ヘイセイ</t>
    </rPh>
    <rPh sb="380" eb="381">
      <t>ソウ</t>
    </rPh>
    <rPh sb="381" eb="383">
      <t>キュウスイ</t>
    </rPh>
    <rPh sb="383" eb="384">
      <t>リョウ</t>
    </rPh>
    <rPh sb="385" eb="387">
      <t>ゲンショウ</t>
    </rPh>
    <rPh sb="387" eb="389">
      <t>ヨウイン</t>
    </rPh>
    <rPh sb="392" eb="393">
      <t>ヒク</t>
    </rPh>
    <rPh sb="398" eb="400">
      <t>レイネン</t>
    </rPh>
    <rPh sb="401" eb="402">
      <t>ツヅ</t>
    </rPh>
    <rPh sb="403" eb="405">
      <t>キュウスイ</t>
    </rPh>
    <rPh sb="408" eb="410">
      <t>ビゾウ</t>
    </rPh>
    <rPh sb="412" eb="414">
      <t>ルイジ</t>
    </rPh>
    <rPh sb="414" eb="416">
      <t>ダンタイ</t>
    </rPh>
    <rPh sb="416" eb="418">
      <t>ヘイキン</t>
    </rPh>
    <rPh sb="418" eb="420">
      <t>タイヒ</t>
    </rPh>
    <rPh sb="422" eb="424">
      <t>ウワマワ</t>
    </rPh>
    <rPh sb="432" eb="433">
      <t>カンガ</t>
    </rPh>
    <rPh sb="460" eb="462">
      <t>ヘイセイ</t>
    </rPh>
    <rPh sb="464" eb="466">
      <t>ネンド</t>
    </rPh>
    <rPh sb="466" eb="468">
      <t>ドウヨウ</t>
    </rPh>
    <phoneticPr fontId="4"/>
  </si>
  <si>
    <t>①有形固定資産減価償却率は減価償却費が増加しているため年々高くなってきており、②管路経年化率も老朽管の更新工事が進んでいないため高いことから、法定耐用年数に近づいている老朽管が多いことが分かる。
また、③平成30年度管路更新率は類似団体更新率を下回っているが、現状基幹管路の耐震化工事を優先的に行っているため、耐用年数を超えている老朽管に対し更新のペースが追いついていない状況である。
今後は基幹管路の耐震化工事が終わり次第、計画的に老朽管の更新を行っていく必要がある。</t>
    <rPh sb="102" eb="104">
      <t>ヘイセイ</t>
    </rPh>
    <rPh sb="106" eb="108">
      <t>ネンド</t>
    </rPh>
    <rPh sb="108" eb="110">
      <t>カンロ</t>
    </rPh>
    <rPh sb="110" eb="112">
      <t>コウシン</t>
    </rPh>
    <rPh sb="112" eb="113">
      <t>リツ</t>
    </rPh>
    <rPh sb="114" eb="116">
      <t>ルイジ</t>
    </rPh>
    <rPh sb="116" eb="118">
      <t>ダンタイ</t>
    </rPh>
    <rPh sb="118" eb="120">
      <t>コウシン</t>
    </rPh>
    <rPh sb="120" eb="121">
      <t>リツ</t>
    </rPh>
    <rPh sb="122" eb="124">
      <t>シタマワ</t>
    </rPh>
    <phoneticPr fontId="4"/>
  </si>
  <si>
    <t>節水機器の普及等で給水収益の大幅な増加は見込めず、支出においての予算執行規模も大幅な増減がないため、経営の指標はほぼ同様の数値になっており、比較的健全な経営が出来ている。
資産の面では、基幹管路の耐震化工事を行っているが、老朽管更新は進んでいないため、管路経年化率が上がり老朽化が年々進行している。また、資産の更新工事の財源が少なく、毎年の更新延長も少ないため、管路更新率も伸び悩んでいる状況にある。今後の人口減少等による更なる給水収益の減少を考えると、流動資産が減少するため、現状よりさらに管路更新費用の財源確保が難しくなると考えられる。そのため、広域化での施設の統廃合等により効率的な施設稼動や、更なる経費の節減をして財源確保に努める必要がある。
また、令和2年度に経営戦略及び水道事業ビジョンを作成し、経営及び資産の老朽化等の両面から統一性のある資産の更新計画を策定予定である。</t>
    <rPh sb="329" eb="331">
      <t>レイワ</t>
    </rPh>
    <rPh sb="337" eb="339">
      <t>センリャク</t>
    </rPh>
    <rPh sb="339" eb="340">
      <t>オヨ</t>
    </rPh>
    <rPh sb="384" eb="386">
      <t>サクテイ</t>
    </rPh>
    <rPh sb="386" eb="38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</si>
</sst>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0.14000000000000001</c:v>
                </c:pt>
                <c:pt idx="1">
                  <c:v>0.57999999999999996</c:v>
                </c:pt>
                <c:pt idx="2">
                  <c:v>0.47</c:v>
                </c:pt>
                <c:pt idx="3">
                  <c:v>0.74</c:v>
                </c:pt>
                <c:pt idx="4">
                  <c:v>0.5</c:v>
                </c:pt>
              </c:numCache>
            </c:numRef>
          </c:val>
          <c:extLst>
            <c:ext xmlns:c16="http://schemas.microsoft.com/office/drawing/2014/chart" uri="{C3380CC4-5D6E-409C-BE32-E72D297353CC}">
              <c16:uniqueId val="{00000000-D9CE-477B-A38D-C856218103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D9CE-477B-A38D-C856218103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59.67</c:v>
                </c:pt>
                <c:pt idx="1">
                  <c:v>59.98</c:v>
                </c:pt>
                <c:pt idx="2">
                  <c:v>61.89</c:v>
                </c:pt>
                <c:pt idx="3">
                  <c:v>63.39</c:v>
                </c:pt>
                <c:pt idx="4">
                  <c:v>60.67</c:v>
                </c:pt>
              </c:numCache>
            </c:numRef>
          </c:val>
          <c:extLst>
            <c:ext xmlns:c16="http://schemas.microsoft.com/office/drawing/2014/chart" uri="{C3380CC4-5D6E-409C-BE32-E72D297353CC}">
              <c16:uniqueId val="{00000000-AC97-4105-B263-FF26C8F72C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AC97-4105-B263-FF26C8F72C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93.33</c:v>
                </c:pt>
                <c:pt idx="1">
                  <c:v>92.81</c:v>
                </c:pt>
                <c:pt idx="2">
                  <c:v>92.02</c:v>
                </c:pt>
                <c:pt idx="3">
                  <c:v>91.73</c:v>
                </c:pt>
                <c:pt idx="4">
                  <c:v>92.95</c:v>
                </c:pt>
              </c:numCache>
            </c:numRef>
          </c:val>
          <c:extLst>
            <c:ext xmlns:c16="http://schemas.microsoft.com/office/drawing/2014/chart" uri="{C3380CC4-5D6E-409C-BE32-E72D297353CC}">
              <c16:uniqueId val="{00000000-28A0-4A80-8B28-B5AE16ACDD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28A0-4A80-8B28-B5AE16ACDD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119.06</c:v>
                </c:pt>
                <c:pt idx="1">
                  <c:v>120.41</c:v>
                </c:pt>
                <c:pt idx="2">
                  <c:v>119.78</c:v>
                </c:pt>
                <c:pt idx="3">
                  <c:v>120.63</c:v>
                </c:pt>
                <c:pt idx="4">
                  <c:v>123.72</c:v>
                </c:pt>
              </c:numCache>
            </c:numRef>
          </c:val>
          <c:extLst>
            <c:ext xmlns:c16="http://schemas.microsoft.com/office/drawing/2014/chart" uri="{C3380CC4-5D6E-409C-BE32-E72D297353CC}">
              <c16:uniqueId val="{00000000-4045-4107-856B-B0761E65D6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4045-4107-856B-B0761E65D6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41.91</c:v>
                </c:pt>
                <c:pt idx="1">
                  <c:v>42.23</c:v>
                </c:pt>
                <c:pt idx="2">
                  <c:v>43.59</c:v>
                </c:pt>
                <c:pt idx="3">
                  <c:v>44.47</c:v>
                </c:pt>
                <c:pt idx="4">
                  <c:v>45.05</c:v>
                </c:pt>
              </c:numCache>
            </c:numRef>
          </c:val>
          <c:extLst>
            <c:ext xmlns:c16="http://schemas.microsoft.com/office/drawing/2014/chart" uri="{C3380CC4-5D6E-409C-BE32-E72D297353CC}">
              <c16:uniqueId val="{00000000-98DC-4159-83A9-F3234F522E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98DC-4159-83A9-F3234F522E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19.97</c:v>
                </c:pt>
                <c:pt idx="1">
                  <c:v>19.88</c:v>
                </c:pt>
                <c:pt idx="2">
                  <c:v>23.81</c:v>
                </c:pt>
                <c:pt idx="3">
                  <c:v>23.96</c:v>
                </c:pt>
                <c:pt idx="4">
                  <c:v>24.36</c:v>
                </c:pt>
              </c:numCache>
            </c:numRef>
          </c:val>
          <c:extLst>
            <c:ext xmlns:c16="http://schemas.microsoft.com/office/drawing/2014/chart" uri="{C3380CC4-5D6E-409C-BE32-E72D297353CC}">
              <c16:uniqueId val="{00000000-EEB3-47E3-9325-E168CB54D0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EEB3-47E3-9325-E168CB54D0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9-4C0E-9D78-56C454E79C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EB09-4C0E-9D78-56C454E79C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1010.89</c:v>
                </c:pt>
                <c:pt idx="1">
                  <c:v>1127.94</c:v>
                </c:pt>
                <c:pt idx="2">
                  <c:v>1020.89</c:v>
                </c:pt>
                <c:pt idx="3">
                  <c:v>971.31</c:v>
                </c:pt>
                <c:pt idx="4">
                  <c:v>548.78</c:v>
                </c:pt>
              </c:numCache>
            </c:numRef>
          </c:val>
          <c:extLst>
            <c:ext xmlns:c16="http://schemas.microsoft.com/office/drawing/2014/chart" uri="{C3380CC4-5D6E-409C-BE32-E72D297353CC}">
              <c16:uniqueId val="{00000000-A506-465E-912E-7BFCAEB94B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A506-465E-912E-7BFCAEB94B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46.11</c:v>
                </c:pt>
                <c:pt idx="1">
                  <c:v>41.79</c:v>
                </c:pt>
                <c:pt idx="2">
                  <c:v>36.36</c:v>
                </c:pt>
                <c:pt idx="3">
                  <c:v>30.95</c:v>
                </c:pt>
                <c:pt idx="4">
                  <c:v>27.49</c:v>
                </c:pt>
              </c:numCache>
            </c:numRef>
          </c:val>
          <c:extLst>
            <c:ext xmlns:c16="http://schemas.microsoft.com/office/drawing/2014/chart" uri="{C3380CC4-5D6E-409C-BE32-E72D297353CC}">
              <c16:uniqueId val="{00000000-A2E9-483D-98C1-8E2F0D8075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A2E9-483D-98C1-8E2F0D8075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122.45</c:v>
                </c:pt>
                <c:pt idx="1">
                  <c:v>122.9</c:v>
                </c:pt>
                <c:pt idx="2">
                  <c:v>121.76</c:v>
                </c:pt>
                <c:pt idx="3">
                  <c:v>121.21</c:v>
                </c:pt>
                <c:pt idx="4">
                  <c:v>125.83</c:v>
                </c:pt>
              </c:numCache>
            </c:numRef>
          </c:val>
          <c:extLst>
            <c:ext xmlns:c16="http://schemas.microsoft.com/office/drawing/2014/chart" uri="{C3380CC4-5D6E-409C-BE32-E72D297353CC}">
              <c16:uniqueId val="{00000000-87BF-4EC8-896E-9CABA03BEB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87BF-4EC8-896E-9CABA03BEB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112.05</c:v>
                </c:pt>
                <c:pt idx="1">
                  <c:v>111.34</c:v>
                </c:pt>
                <c:pt idx="2">
                  <c:v>112.99</c:v>
                </c:pt>
                <c:pt idx="3">
                  <c:v>114.28</c:v>
                </c:pt>
                <c:pt idx="4">
                  <c:v>108.85</c:v>
                </c:pt>
              </c:numCache>
            </c:numRef>
          </c:val>
          <c:extLst>
            <c:ext xmlns:c16="http://schemas.microsoft.com/office/drawing/2014/chart" uri="{C3380CC4-5D6E-409C-BE32-E72D297353CC}">
              <c16:uniqueId val="{00000000-7D4E-49A3-B223-8DAE96E380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7D4E-49A3-B223-8DAE96E380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7" t="str">
        <f>データ!H6</f>
        <v>愛知県　武豊町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2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43530</v>
      </c>
      <c r="AM8" s="73"/>
      <c r="AN8" s="73"/>
      <c r="AO8" s="73"/>
      <c r="AP8" s="73"/>
      <c r="AQ8" s="73"/>
      <c r="AR8" s="73"/>
      <c r="AS8" s="73"/>
      <c r="AT8" s="69">
        <f>データ!$S$6</f>
        <v>26.38</v>
      </c>
      <c r="AU8" s="70"/>
      <c r="AV8" s="70"/>
      <c r="AW8" s="70"/>
      <c r="AX8" s="70"/>
      <c r="AY8" s="70"/>
      <c r="AZ8" s="70"/>
      <c r="BA8" s="70"/>
      <c r="BB8" s="72">
        <f>データ!$T$6</f>
        <v>1650.11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2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25">
      <c r="A10" s="2"/>
      <c r="B10" s="69" t="str">
        <f>データ!$N$6</f>
        <v>-</v>
      </c>
      <c r="C10" s="70"/>
      <c r="D10" s="70"/>
      <c r="E10" s="70"/>
      <c r="F10" s="70"/>
      <c r="G10" s="70"/>
      <c r="H10" s="70"/>
      <c r="I10" s="69">
        <f>データ!$O$6</f>
        <v>93.9</v>
      </c>
      <c r="J10" s="70"/>
      <c r="K10" s="70"/>
      <c r="L10" s="70"/>
      <c r="M10" s="70"/>
      <c r="N10" s="70"/>
      <c r="O10" s="71"/>
      <c r="P10" s="72">
        <f>データ!$P$6</f>
        <v>99.93</v>
      </c>
      <c r="Q10" s="72"/>
      <c r="R10" s="72"/>
      <c r="S10" s="72"/>
      <c r="T10" s="72"/>
      <c r="U10" s="72"/>
      <c r="V10" s="72"/>
      <c r="W10" s="73">
        <f>データ!$Q$6</f>
        <v>2484</v>
      </c>
      <c r="X10" s="73"/>
      <c r="Y10" s="73"/>
      <c r="Z10" s="73"/>
      <c r="AA10" s="73"/>
      <c r="AB10" s="73"/>
      <c r="AC10" s="73"/>
      <c r="AD10" s="2"/>
      <c r="AE10" s="2"/>
      <c r="AF10" s="2"/>
      <c r="AG10" s="2"/>
      <c r="AH10" s="4"/>
      <c r="AI10" s="4"/>
      <c r="AJ10" s="4"/>
      <c r="AK10" s="4"/>
      <c r="AL10" s="73">
        <f>データ!$U$6</f>
        <v>43507</v>
      </c>
      <c r="AM10" s="73"/>
      <c r="AN10" s="73"/>
      <c r="AO10" s="73"/>
      <c r="AP10" s="73"/>
      <c r="AQ10" s="73"/>
      <c r="AR10" s="73"/>
      <c r="AS10" s="73"/>
      <c r="AT10" s="69">
        <f>データ!$V$6</f>
        <v>25.82</v>
      </c>
      <c r="AU10" s="70"/>
      <c r="AV10" s="70"/>
      <c r="AW10" s="70"/>
      <c r="AX10" s="70"/>
      <c r="AY10" s="70"/>
      <c r="AZ10" s="70"/>
      <c r="BA10" s="70"/>
      <c r="BB10" s="72">
        <f>データ!$W$6</f>
        <v>1685.01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mTq78EQd4OiFxEWYziJCw4FRRF2mbq5Qi9eWWf0YN8eBo4GSDk4njr3QCsEA6B2Vi7GQ9Q8U5yLyXU0Ax2G7Q==" saltValue="3NB/1T3k0MrcA3xf1dPg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234478</v>
      </c>
      <c r="D6" s="34">
        <f t="shared" si="3"/>
        <v>46</v>
      </c>
      <c r="E6" s="34">
        <f t="shared" si="3"/>
        <v>1</v>
      </c>
      <c r="F6" s="34">
        <f t="shared" si="3"/>
        <v>0</v>
      </c>
      <c r="G6" s="34">
        <f t="shared" si="3"/>
        <v>1</v>
      </c>
      <c r="H6" s="34" t="str">
        <f t="shared" si="3"/>
        <v>愛知県　武豊町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93.9</v>
      </c>
      <c r="P6" s="35">
        <f t="shared" si="3"/>
        <v>99.93</v>
      </c>
      <c r="Q6" s="35">
        <f t="shared" si="3"/>
        <v>2484</v>
      </c>
      <c r="R6" s="35">
        <f t="shared" si="3"/>
        <v>43530</v>
      </c>
      <c r="S6" s="35">
        <f t="shared" si="3"/>
        <v>26.38</v>
      </c>
      <c r="T6" s="35">
        <f t="shared" si="3"/>
        <v>1650.11</v>
      </c>
      <c r="U6" s="35">
        <f t="shared" si="3"/>
        <v>43507</v>
      </c>
      <c r="V6" s="35">
        <f t="shared" si="3"/>
        <v>25.82</v>
      </c>
      <c r="W6" s="35">
        <f t="shared" si="3"/>
        <v>1685.01</v>
      </c>
      <c r="X6" s="36">
        <f>IF(X7="",NA(),X7)</f>
        <v>119.06</v>
      </c>
      <c r="Y6" s="36">
        <f t="shared" ref="Y6:AG6" si="4">IF(Y7="",NA(),Y7)</f>
        <v>120.41</v>
      </c>
      <c r="Z6" s="36">
        <f t="shared" si="4"/>
        <v>119.78</v>
      </c>
      <c r="AA6" s="36">
        <f t="shared" si="4"/>
        <v>120.63</v>
      </c>
      <c r="AB6" s="36">
        <f t="shared" si="4"/>
        <v>123.72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1010.89</v>
      </c>
      <c r="AU6" s="36">
        <f t="shared" ref="AU6:BC6" si="6">IF(AU7="",NA(),AU7)</f>
        <v>1127.94</v>
      </c>
      <c r="AV6" s="36">
        <f t="shared" si="6"/>
        <v>1020.89</v>
      </c>
      <c r="AW6" s="36">
        <f t="shared" si="6"/>
        <v>971.31</v>
      </c>
      <c r="AX6" s="36">
        <f t="shared" si="6"/>
        <v>548.78</v>
      </c>
      <c r="AY6" s="36">
        <f t="shared" si="6"/>
        <v>382.09</v>
      </c>
      <c r="AZ6" s="36">
        <f t="shared" si="6"/>
        <v>371.31</v>
      </c>
      <c r="BA6" s="36">
        <f t="shared" si="6"/>
        <v>377.63</v>
      </c>
      <c r="BB6" s="36">
        <f t="shared" si="6"/>
        <v>357.34</v>
      </c>
      <c r="BC6" s="36">
        <f t="shared" si="6"/>
        <v>366.03</v>
      </c>
      <c r="BD6" s="35" t="str">
        <f>IF(BD7="","",IF(BD7="-","【-】","【"&amp;SUBSTITUTE(TEXT(BD7,"#,##0.00"),"-","△")&amp;"】"))</f>
        <v>【261.93】</v>
      </c>
      <c r="BE6" s="36">
        <f>IF(BE7="",NA(),BE7)</f>
        <v>46.11</v>
      </c>
      <c r="BF6" s="36">
        <f t="shared" ref="BF6:BN6" si="7">IF(BF7="",NA(),BF7)</f>
        <v>41.79</v>
      </c>
      <c r="BG6" s="36">
        <f t="shared" si="7"/>
        <v>36.36</v>
      </c>
      <c r="BH6" s="36">
        <f t="shared" si="7"/>
        <v>30.95</v>
      </c>
      <c r="BI6" s="36">
        <f t="shared" si="7"/>
        <v>27.49</v>
      </c>
      <c r="BJ6" s="36">
        <f t="shared" si="7"/>
        <v>385.06</v>
      </c>
      <c r="BK6" s="36">
        <f t="shared" si="7"/>
        <v>373.09</v>
      </c>
      <c r="BL6" s="36">
        <f t="shared" si="7"/>
        <v>364.71</v>
      </c>
      <c r="BM6" s="36">
        <f t="shared" si="7"/>
        <v>373.69</v>
      </c>
      <c r="BN6" s="36">
        <f t="shared" si="7"/>
        <v>370.12</v>
      </c>
      <c r="BO6" s="35" t="str">
        <f>IF(BO7="","",IF(BO7="-","【-】","【"&amp;SUBSTITUTE(TEXT(BO7,"#,##0.00"),"-","△")&amp;"】"))</f>
        <v>【270.46】</v>
      </c>
      <c r="BP6" s="36">
        <f>IF(BP7="",NA(),BP7)</f>
        <v>122.45</v>
      </c>
      <c r="BQ6" s="36">
        <f t="shared" ref="BQ6:BY6" si="8">IF(BQ7="",NA(),BQ7)</f>
        <v>122.9</v>
      </c>
      <c r="BR6" s="36">
        <f t="shared" si="8"/>
        <v>121.76</v>
      </c>
      <c r="BS6" s="36">
        <f t="shared" si="8"/>
        <v>121.21</v>
      </c>
      <c r="BT6" s="36">
        <f t="shared" si="8"/>
        <v>125.83</v>
      </c>
      <c r="BU6" s="36">
        <f t="shared" si="8"/>
        <v>99.07</v>
      </c>
      <c r="BV6" s="36">
        <f t="shared" si="8"/>
        <v>99.99</v>
      </c>
      <c r="BW6" s="36">
        <f t="shared" si="8"/>
        <v>100.65</v>
      </c>
      <c r="BX6" s="36">
        <f t="shared" si="8"/>
        <v>99.87</v>
      </c>
      <c r="BY6" s="36">
        <f t="shared" si="8"/>
        <v>100.42</v>
      </c>
      <c r="BZ6" s="35" t="str">
        <f>IF(BZ7="","",IF(BZ7="-","【-】","【"&amp;SUBSTITUTE(TEXT(BZ7,"#,##0.00"),"-","△")&amp;"】"))</f>
        <v>【103.91】</v>
      </c>
      <c r="CA6" s="36">
        <f>IF(CA7="",NA(),CA7)</f>
        <v>112.05</v>
      </c>
      <c r="CB6" s="36">
        <f t="shared" ref="CB6:CJ6" si="9">IF(CB7="",NA(),CB7)</f>
        <v>111.34</v>
      </c>
      <c r="CC6" s="36">
        <f t="shared" si="9"/>
        <v>112.99</v>
      </c>
      <c r="CD6" s="36">
        <f t="shared" si="9"/>
        <v>114.28</v>
      </c>
      <c r="CE6" s="36">
        <f t="shared" si="9"/>
        <v>108.85</v>
      </c>
      <c r="CF6" s="36">
        <f t="shared" si="9"/>
        <v>173.03</v>
      </c>
      <c r="CG6" s="36">
        <f t="shared" si="9"/>
        <v>171.15</v>
      </c>
      <c r="CH6" s="36">
        <f t="shared" si="9"/>
        <v>170.19</v>
      </c>
      <c r="CI6" s="36">
        <f t="shared" si="9"/>
        <v>171.81</v>
      </c>
      <c r="CJ6" s="36">
        <f t="shared" si="9"/>
        <v>171.67</v>
      </c>
      <c r="CK6" s="35" t="str">
        <f>IF(CK7="","",IF(CK7="-","【-】","【"&amp;SUBSTITUTE(TEXT(CK7,"#,##0.00"),"-","△")&amp;"】"))</f>
        <v>【167.11】</v>
      </c>
      <c r="CL6" s="36">
        <f>IF(CL7="",NA(),CL7)</f>
        <v>59.67</v>
      </c>
      <c r="CM6" s="36">
        <f t="shared" ref="CM6:CU6" si="10">IF(CM7="",NA(),CM7)</f>
        <v>59.98</v>
      </c>
      <c r="CN6" s="36">
        <f t="shared" si="10"/>
        <v>61.89</v>
      </c>
      <c r="CO6" s="36">
        <f t="shared" si="10"/>
        <v>63.39</v>
      </c>
      <c r="CP6" s="36">
        <f t="shared" si="10"/>
        <v>60.67</v>
      </c>
      <c r="CQ6" s="36">
        <f t="shared" si="10"/>
        <v>58.58</v>
      </c>
      <c r="CR6" s="36">
        <f t="shared" si="10"/>
        <v>58.53</v>
      </c>
      <c r="CS6" s="36">
        <f t="shared" si="10"/>
        <v>59.01</v>
      </c>
      <c r="CT6" s="36">
        <f t="shared" si="10"/>
        <v>60.03</v>
      </c>
      <c r="CU6" s="36">
        <f t="shared" si="10"/>
        <v>59.74</v>
      </c>
      <c r="CV6" s="35" t="str">
        <f>IF(CV7="","",IF(CV7="-","【-】","【"&amp;SUBSTITUTE(TEXT(CV7,"#,##0.00"),"-","△")&amp;"】"))</f>
        <v>【60.27】</v>
      </c>
      <c r="CW6" s="36">
        <f>IF(CW7="",NA(),CW7)</f>
        <v>93.33</v>
      </c>
      <c r="CX6" s="36">
        <f t="shared" ref="CX6:DF6" si="11">IF(CX7="",NA(),CX7)</f>
        <v>92.81</v>
      </c>
      <c r="CY6" s="36">
        <f t="shared" si="11"/>
        <v>92.02</v>
      </c>
      <c r="CZ6" s="36">
        <f t="shared" si="11"/>
        <v>91.73</v>
      </c>
      <c r="DA6" s="36">
        <f t="shared" si="11"/>
        <v>92.95</v>
      </c>
      <c r="DB6" s="36">
        <f t="shared" si="11"/>
        <v>85.23</v>
      </c>
      <c r="DC6" s="36">
        <f t="shared" si="11"/>
        <v>85.26</v>
      </c>
      <c r="DD6" s="36">
        <f t="shared" si="11"/>
        <v>85.37</v>
      </c>
      <c r="DE6" s="36">
        <f t="shared" si="11"/>
        <v>84.81</v>
      </c>
      <c r="DF6" s="36">
        <f t="shared" si="11"/>
        <v>84.8</v>
      </c>
      <c r="DG6" s="35" t="str">
        <f>IF(DG7="","",IF(DG7="-","【-】","【"&amp;SUBSTITUTE(TEXT(DG7,"#,##0.00"),"-","△")&amp;"】"))</f>
        <v>【89.92】</v>
      </c>
      <c r="DH6" s="36">
        <f>IF(DH7="",NA(),DH7)</f>
        <v>41.91</v>
      </c>
      <c r="DI6" s="36">
        <f t="shared" ref="DI6:DQ6" si="12">IF(DI7="",NA(),DI7)</f>
        <v>42.23</v>
      </c>
      <c r="DJ6" s="36">
        <f t="shared" si="12"/>
        <v>43.59</v>
      </c>
      <c r="DK6" s="36">
        <f t="shared" si="12"/>
        <v>44.47</v>
      </c>
      <c r="DL6" s="36">
        <f t="shared" si="12"/>
        <v>45.05</v>
      </c>
      <c r="DM6" s="36">
        <f t="shared" si="12"/>
        <v>44.31</v>
      </c>
      <c r="DN6" s="36">
        <f t="shared" si="12"/>
        <v>45.75</v>
      </c>
      <c r="DO6" s="36">
        <f t="shared" si="12"/>
        <v>46.9</v>
      </c>
      <c r="DP6" s="36">
        <f t="shared" si="12"/>
        <v>47.28</v>
      </c>
      <c r="DQ6" s="36">
        <f t="shared" si="12"/>
        <v>47.66</v>
      </c>
      <c r="DR6" s="35" t="str">
        <f>IF(DR7="","",IF(DR7="-","【-】","【"&amp;SUBSTITUTE(TEXT(DR7,"#,##0.00"),"-","△")&amp;"】"))</f>
        <v>【48.85】</v>
      </c>
      <c r="DS6" s="36">
        <f>IF(DS7="",NA(),DS7)</f>
        <v>19.97</v>
      </c>
      <c r="DT6" s="36">
        <f t="shared" ref="DT6:EB6" si="13">IF(DT7="",NA(),DT7)</f>
        <v>19.88</v>
      </c>
      <c r="DU6" s="36">
        <f t="shared" si="13"/>
        <v>23.81</v>
      </c>
      <c r="DV6" s="36">
        <f t="shared" si="13"/>
        <v>23.96</v>
      </c>
      <c r="DW6" s="36">
        <f t="shared" si="13"/>
        <v>24.36</v>
      </c>
      <c r="DX6" s="36">
        <f t="shared" si="13"/>
        <v>10.09</v>
      </c>
      <c r="DY6" s="36">
        <f t="shared" si="13"/>
        <v>10.54</v>
      </c>
      <c r="DZ6" s="36">
        <f t="shared" si="13"/>
        <v>12.03</v>
      </c>
      <c r="EA6" s="36">
        <f t="shared" si="13"/>
        <v>12.19</v>
      </c>
      <c r="EB6" s="36">
        <f t="shared" si="13"/>
        <v>15.1</v>
      </c>
      <c r="EC6" s="35" t="str">
        <f>IF(EC7="","",IF(EC7="-","【-】","【"&amp;SUBSTITUTE(TEXT(EC7,"#,##0.00"),"-","△")&amp;"】"))</f>
        <v>【17.80】</v>
      </c>
      <c r="ED6" s="36">
        <f>IF(ED7="",NA(),ED7)</f>
        <v>0.14000000000000001</v>
      </c>
      <c r="EE6" s="36">
        <f t="shared" ref="EE6:EM6" si="14">IF(EE7="",NA(),EE7)</f>
        <v>0.57999999999999996</v>
      </c>
      <c r="EF6" s="36">
        <f t="shared" si="14"/>
        <v>0.47</v>
      </c>
      <c r="EG6" s="36">
        <f t="shared" si="14"/>
        <v>0.74</v>
      </c>
      <c r="EH6" s="36">
        <f t="shared" si="14"/>
        <v>0.5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5">
      <c r="A7" s="29"/>
      <c r="B7" s="38">
        <v>2018</v>
      </c>
      <c r="C7" s="38">
        <v>234478</v>
      </c>
      <c r="D7" s="38">
        <v>46</v>
      </c>
      <c r="E7" s="38">
        <v>1</v>
      </c>
      <c r="F7" s="38">
        <v>0</v>
      </c>
      <c r="G7" s="38">
        <v>1</v>
      </c>
      <c r="H7" s="38" t="s">
        <v>93</v>
      </c>
      <c r="I7" s="38" t="s">
        <v>94</v>
      </c>
      <c r="J7" s="38" t="s">
        <v>95</v>
      </c>
      <c r="K7" s="38" t="s">
        <v>96</v>
      </c>
      <c r="L7" s="38" t="s">
        <v>97</v>
      </c>
      <c r="M7" s="38" t="s">
        <v>98</v>
      </c>
      <c r="N7" s="39" t="s">
        <v>99</v>
      </c>
      <c r="O7" s="39">
        <v>93.9</v>
      </c>
      <c r="P7" s="39">
        <v>99.93</v>
      </c>
      <c r="Q7" s="39">
        <v>2484</v>
      </c>
      <c r="R7" s="39">
        <v>43530</v>
      </c>
      <c r="S7" s="39">
        <v>26.38</v>
      </c>
      <c r="T7" s="39">
        <v>1650.11</v>
      </c>
      <c r="U7" s="39">
        <v>43507</v>
      </c>
      <c r="V7" s="39">
        <v>25.82</v>
      </c>
      <c r="W7" s="39">
        <v>1685.01</v>
      </c>
      <c r="X7" s="39">
        <v>119.06</v>
      </c>
      <c r="Y7" s="39">
        <v>120.41</v>
      </c>
      <c r="Z7" s="39">
        <v>119.78</v>
      </c>
      <c r="AA7" s="39">
        <v>120.63</v>
      </c>
      <c r="AB7" s="39">
        <v>123.72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1010.89</v>
      </c>
      <c r="AU7" s="39">
        <v>1127.94</v>
      </c>
      <c r="AV7" s="39">
        <v>1020.89</v>
      </c>
      <c r="AW7" s="39">
        <v>971.31</v>
      </c>
      <c r="AX7" s="39">
        <v>548.78</v>
      </c>
      <c r="AY7" s="39">
        <v>382.09</v>
      </c>
      <c r="AZ7" s="39">
        <v>371.31</v>
      </c>
      <c r="BA7" s="39">
        <v>377.63</v>
      </c>
      <c r="BB7" s="39">
        <v>357.34</v>
      </c>
      <c r="BC7" s="39">
        <v>366.03</v>
      </c>
      <c r="BD7" s="39">
        <v>261.93</v>
      </c>
      <c r="BE7" s="39">
        <v>46.11</v>
      </c>
      <c r="BF7" s="39">
        <v>41.79</v>
      </c>
      <c r="BG7" s="39">
        <v>36.36</v>
      </c>
      <c r="BH7" s="39">
        <v>30.95</v>
      </c>
      <c r="BI7" s="39">
        <v>27.49</v>
      </c>
      <c r="BJ7" s="39">
        <v>385.06</v>
      </c>
      <c r="BK7" s="39">
        <v>373.09</v>
      </c>
      <c r="BL7" s="39">
        <v>364.71</v>
      </c>
      <c r="BM7" s="39">
        <v>373.69</v>
      </c>
      <c r="BN7" s="39">
        <v>370.12</v>
      </c>
      <c r="BO7" s="39">
        <v>270.45999999999998</v>
      </c>
      <c r="BP7" s="39">
        <v>122.45</v>
      </c>
      <c r="BQ7" s="39">
        <v>122.9</v>
      </c>
      <c r="BR7" s="39">
        <v>121.76</v>
      </c>
      <c r="BS7" s="39">
        <v>121.21</v>
      </c>
      <c r="BT7" s="39">
        <v>125.83</v>
      </c>
      <c r="BU7" s="39">
        <v>99.07</v>
      </c>
      <c r="BV7" s="39">
        <v>99.99</v>
      </c>
      <c r="BW7" s="39">
        <v>100.65</v>
      </c>
      <c r="BX7" s="39">
        <v>99.87</v>
      </c>
      <c r="BY7" s="39">
        <v>100.42</v>
      </c>
      <c r="BZ7" s="39">
        <v>103.91</v>
      </c>
      <c r="CA7" s="39">
        <v>112.05</v>
      </c>
      <c r="CB7" s="39">
        <v>111.34</v>
      </c>
      <c r="CC7" s="39">
        <v>112.99</v>
      </c>
      <c r="CD7" s="39">
        <v>114.28</v>
      </c>
      <c r="CE7" s="39">
        <v>108.85</v>
      </c>
      <c r="CF7" s="39">
        <v>173.03</v>
      </c>
      <c r="CG7" s="39">
        <v>171.15</v>
      </c>
      <c r="CH7" s="39">
        <v>170.19</v>
      </c>
      <c r="CI7" s="39">
        <v>171.81</v>
      </c>
      <c r="CJ7" s="39">
        <v>171.67</v>
      </c>
      <c r="CK7" s="39">
        <v>167.11</v>
      </c>
      <c r="CL7" s="39">
        <v>59.67</v>
      </c>
      <c r="CM7" s="39">
        <v>59.98</v>
      </c>
      <c r="CN7" s="39">
        <v>61.89</v>
      </c>
      <c r="CO7" s="39">
        <v>63.39</v>
      </c>
      <c r="CP7" s="39">
        <v>60.67</v>
      </c>
      <c r="CQ7" s="39">
        <v>58.58</v>
      </c>
      <c r="CR7" s="39">
        <v>58.53</v>
      </c>
      <c r="CS7" s="39">
        <v>59.01</v>
      </c>
      <c r="CT7" s="39">
        <v>60.03</v>
      </c>
      <c r="CU7" s="39">
        <v>59.74</v>
      </c>
      <c r="CV7" s="39">
        <v>60.27</v>
      </c>
      <c r="CW7" s="39">
        <v>93.33</v>
      </c>
      <c r="CX7" s="39">
        <v>92.81</v>
      </c>
      <c r="CY7" s="39">
        <v>92.02</v>
      </c>
      <c r="CZ7" s="39">
        <v>91.73</v>
      </c>
      <c r="DA7" s="39">
        <v>92.95</v>
      </c>
      <c r="DB7" s="39">
        <v>85.23</v>
      </c>
      <c r="DC7" s="39">
        <v>85.26</v>
      </c>
      <c r="DD7" s="39">
        <v>85.37</v>
      </c>
      <c r="DE7" s="39">
        <v>84.81</v>
      </c>
      <c r="DF7" s="39">
        <v>84.8</v>
      </c>
      <c r="DG7" s="39">
        <v>89.92</v>
      </c>
      <c r="DH7" s="39">
        <v>41.91</v>
      </c>
      <c r="DI7" s="39">
        <v>42.23</v>
      </c>
      <c r="DJ7" s="39">
        <v>43.59</v>
      </c>
      <c r="DK7" s="39">
        <v>44.47</v>
      </c>
      <c r="DL7" s="39">
        <v>45.05</v>
      </c>
      <c r="DM7" s="39">
        <v>44.31</v>
      </c>
      <c r="DN7" s="39">
        <v>45.75</v>
      </c>
      <c r="DO7" s="39">
        <v>46.9</v>
      </c>
      <c r="DP7" s="39">
        <v>47.28</v>
      </c>
      <c r="DQ7" s="39">
        <v>47.66</v>
      </c>
      <c r="DR7" s="39">
        <v>48.85</v>
      </c>
      <c r="DS7" s="39">
        <v>19.97</v>
      </c>
      <c r="DT7" s="39">
        <v>19.88</v>
      </c>
      <c r="DU7" s="39">
        <v>23.81</v>
      </c>
      <c r="DV7" s="39">
        <v>23.96</v>
      </c>
      <c r="DW7" s="39">
        <v>24.36</v>
      </c>
      <c r="DX7" s="39">
        <v>10.09</v>
      </c>
      <c r="DY7" s="39">
        <v>10.54</v>
      </c>
      <c r="DZ7" s="39">
        <v>12.03</v>
      </c>
      <c r="EA7" s="39">
        <v>12.19</v>
      </c>
      <c r="EB7" s="39">
        <v>15.1</v>
      </c>
      <c r="EC7" s="39">
        <v>17.8</v>
      </c>
      <c r="ED7" s="39">
        <v>0.14000000000000001</v>
      </c>
      <c r="EE7" s="39">
        <v>0.57999999999999996</v>
      </c>
      <c r="EF7" s="39">
        <v>0.47</v>
      </c>
      <c r="EG7" s="39">
        <v>0.74</v>
      </c>
      <c r="EH7" s="39">
        <v>0.5</v>
      </c>
      <c r="EI7" s="39">
        <v>0.6</v>
      </c>
      <c r="EJ7" s="39">
        <v>0.56000000000000005</v>
      </c>
      <c r="EK7" s="39">
        <v>0.61</v>
      </c>
      <c r="EL7" s="39">
        <v>0.51</v>
      </c>
      <c r="EM7" s="39">
        <v>0.57999999999999996</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歩実</cp:lastModifiedBy>
  <cp:lastPrinted>2020-02-13T11:39:28Z</cp:lastPrinted>
  <dcterms:created xsi:type="dcterms:W3CDTF">2019-12-05T04:19:01Z</dcterms:created>
  <dcterms:modified xsi:type="dcterms:W3CDTF">2025-03-24T00:40:49Z</dcterms:modified>
  <cp:category/>
</cp:coreProperties>
</file>