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4簡易水道\"/>
    </mc:Choice>
  </mc:AlternateContent>
  <xr:revisionPtr revIDLastSave="0" documentId="13_ncr:1_{2179E912-E8CE-4EB7-88EE-C9749B6D535C}" xr6:coauthVersionLast="47" xr6:coauthVersionMax="47" xr10:uidLastSave="{00000000-0000-0000-0000-000000000000}"/>
  <workbookProtection workbookAlgorithmName="SHA-512" workbookHashValue="xQR0tTv/M5tXZYpqa8RyGLvwtEIbLNOBqIWo3EYU3BW0mshyzOU0KtmFkgQSrSKAFesUOe2zzWXEPa5UpT96qw==" workbookSaltValue="MRIQfK/0iWYz1rk5Ocqulg=="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W10" i="4" s="1"/>
  <c r="P6" i="5"/>
  <c r="P10" i="4" s="1"/>
  <c r="O6" i="5"/>
  <c r="I10" i="4" s="1"/>
  <c r="N6" i="5"/>
  <c r="B10" i="4" s="1"/>
  <c r="M6" i="5"/>
  <c r="AD8" i="4" s="1"/>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AT10" i="4"/>
  <c r="BB8" i="4"/>
  <c r="AT8" i="4"/>
  <c r="AL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<sst xmlns="http://schemas.openxmlformats.org/spreadsheetml/2006/main" count="225" uniqueCount="112">
  <si>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</si>
  <si>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</si>
  <si>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</si>
  <si>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</si>
  <si>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</si>
  <si>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</si>
  <si>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</si>
  <si>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</si>
  <si>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</si>
  <si>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</si>
  <si>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</si>
  <si>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</si>
  <si>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</si>
  <si>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</si>
  <si>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</si>
  <si>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</si>
  <si>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</si>
  <si>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</si>
  <si>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</si>
  <si>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</si>
  <si>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</si>
  <si>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</si>
  <si>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</si>
  <si>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</si>
  <si>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</si>
  <si>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</si>
  <si>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</si>
  <si>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</si>
  <si>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</si>
  <si>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</si>
  <si>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</si>
  <si>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</si>
  <si>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</si>
  <si>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</si>
  <si>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</si>
  <si>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</si>
  <si>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</si>
  <si>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</si>
  <si>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</si>
  <si>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</si>
  <si>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</si>
  <si>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</si>
  <si>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</si>
  <si>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</si>
  <si>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</si>
  <si>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</si>
  <si>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</si>
  <si>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</si>
  <si>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</si>
  <si>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</si>
  <si>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</si>
  <si>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</si>
  <si>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</si>
  <si>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</si>
  <si>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</si>
  <si>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</si>
  <si>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</si>
  <si>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</si>
  <si>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</si>
  <si>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</si>
  <si>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</si>
  <si>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</si>
  <si>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</si>
  <si>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</si>
  <si>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</si>
  <si>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</si>
  <si>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</si>
  <si>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</si>
  <si>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</si>
  <si>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</si>
  <si>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</si>
  <si>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</si>
  <si>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</si>
  <si>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</si>
  <si>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</si>
  <si>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</si>
  <si>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</si>
  <si>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</si>
  <si>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</si>
  <si>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</si>
  <si>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</si>
  <si>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</si>
  <si>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</si>
  <si>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</si>
  <si>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</si>
  <si>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</si>
  <si>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</si>
  <si>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</si>
  <si>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</si>
  <si>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</si>
  <si>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</si>
  <si>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</si>
  <si>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</si>
  <si>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</si>
  <si>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</si>
  <si>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</si>
  <si>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</si>
  <si>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</si>
  <si>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</si>
  <si>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</si>
  <si>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</si>
  <si>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</si>
  <si>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</si>
  <si>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</si>
  <si>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</si>
  <si>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</si>
  <si>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</si>
  <si>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</si>
  <si>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</si>
  <si>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③管路更新率
　管路更新については、計画的に推進してきているが、</t>
    </r>
    <r>
      <rPr>
        <sz val="11"/>
        <rFont val="ＭＳ ゴシック"/>
        <family val="3"/>
        <charset val="128"/>
      </rPr>
      <t>平成29年度、平成30年度は類似団体平均を下回っている。平成29年度については布設管路の口径が大きく延長が伸びなかったため、平成30年度については次年度へ工事を繰り越したため、類似団体平均を下回っている。</t>
    </r>
    <r>
      <rPr>
        <sz val="11"/>
        <color theme="1"/>
        <rFont val="ＭＳ ゴシック"/>
        <family val="3"/>
        <charset val="128"/>
      </rPr>
      <t xml:space="preserve">
　機械・電気設備については耐用年数が20年程度であり、老朽化が進行している。これらの施設についても更新が必要であるものの、更新需要に耐えられる財源確保が難しい状況である。</t>
    </r>
    <rPh sb="32" eb="34">
      <t>ヘイセイ</t>
    </rPh>
    <rPh sb="36" eb="38">
      <t>ネンド</t>
    </rPh>
    <rPh sb="46" eb="48">
      <t>ルイジ</t>
    </rPh>
    <rPh sb="48" eb="50">
      <t>ダンタイ</t>
    </rPh>
    <rPh sb="50" eb="52">
      <t>ヘイキン</t>
    </rPh>
    <rPh sb="53" eb="55">
      <t>シタマワ</t>
    </rPh>
    <rPh sb="60" eb="62">
      <t>ヘイセイ</t>
    </rPh>
    <rPh sb="64" eb="66">
      <t>ネンド</t>
    </rPh>
    <rPh sb="71" eb="73">
      <t>フセツ</t>
    </rPh>
    <rPh sb="73" eb="75">
      <t>カンロ</t>
    </rPh>
    <rPh sb="76" eb="78">
      <t>コウケイ</t>
    </rPh>
    <rPh sb="79" eb="80">
      <t>オオ</t>
    </rPh>
    <rPh sb="82" eb="84">
      <t>エンチョウ</t>
    </rPh>
    <rPh sb="85" eb="86">
      <t>ノ</t>
    </rPh>
    <rPh sb="94" eb="96">
      <t>ヘイセイ</t>
    </rPh>
    <rPh sb="98" eb="100">
      <t>ネンド</t>
    </rPh>
    <rPh sb="105" eb="108">
      <t>ジネンド</t>
    </rPh>
    <rPh sb="109" eb="111">
      <t>コウジ</t>
    </rPh>
    <phoneticPr fontId="4"/>
  </si>
  <si>
    <r>
      <t xml:space="preserve">　簡易水道事業は給水人口密度が低く、また、人口減少の傾向もあり、収支状況が悪化している。
簡易水道施設が広範囲に点在していることから、費用がかさむ傾向だが、令和２年度より上水道事業と統合する予定のため、水道事業との接続費用試算、既存浄水場更新コスト試算、その後の維持管理費の試算等を行い、施設の統廃合を含めた最も合理性の高い計画を検討し、スケールメリットを生かしつつ、コスト削減を図る必要がある。
　経営戦略は、上水と統合した事業として平成30年度に策定済みで令和２年度に見直し予定である。
</t>
    </r>
    <r>
      <rPr>
        <sz val="11"/>
        <rFont val="ＭＳ ゴシック"/>
        <family val="3"/>
        <charset val="128"/>
      </rPr>
      <t xml:space="preserve">
　</t>
    </r>
    <rPh sb="1" eb="3">
      <t>カンイ</t>
    </rPh>
    <rPh sb="3" eb="5">
      <t>スイドウ</t>
    </rPh>
    <rPh sb="5" eb="7">
      <t>ジギョウ</t>
    </rPh>
    <rPh sb="8" eb="10">
      <t>キュウスイ</t>
    </rPh>
    <rPh sb="10" eb="12">
      <t>ジンコウ</t>
    </rPh>
    <rPh sb="12" eb="14">
      <t>ミツド</t>
    </rPh>
    <rPh sb="15" eb="16">
      <t>ヒク</t>
    </rPh>
    <rPh sb="21" eb="23">
      <t>ジンコウ</t>
    </rPh>
    <rPh sb="23" eb="25">
      <t>ゲンショウ</t>
    </rPh>
    <rPh sb="26" eb="28">
      <t>ケイコウ</t>
    </rPh>
    <rPh sb="32" eb="34">
      <t>シュウシ</t>
    </rPh>
    <rPh sb="34" eb="36">
      <t>ジョウキョウ</t>
    </rPh>
    <rPh sb="37" eb="39">
      <t>アッカ</t>
    </rPh>
    <rPh sb="67" eb="69">
      <t>ヒヨウ</t>
    </rPh>
    <rPh sb="73" eb="75">
      <t>ケイコウ</t>
    </rPh>
    <rPh sb="101" eb="103">
      <t>スイドウ</t>
    </rPh>
    <rPh sb="103" eb="105">
      <t>ジギョウ</t>
    </rPh>
    <rPh sb="137" eb="139">
      <t>シサン</t>
    </rPh>
    <rPh sb="141" eb="142">
      <t>オコナ</t>
    </rPh>
    <rPh sb="207" eb="208">
      <t>ウエ</t>
    </rPh>
    <rPh sb="208" eb="209">
      <t>スイ</t>
    </rPh>
    <rPh sb="210" eb="212">
      <t>トウゴウ</t>
    </rPh>
    <rPh sb="214" eb="216">
      <t>ジギョウ</t>
    </rPh>
    <rPh sb="219" eb="221">
      <t>ヘイセイ</t>
    </rPh>
    <rPh sb="223" eb="225">
      <t>ネンド</t>
    </rPh>
    <rPh sb="226" eb="228">
      <t>サクテイ</t>
    </rPh>
    <rPh sb="228" eb="229">
      <t>ズ</t>
    </rPh>
    <rPh sb="231" eb="233">
      <t>レイワ</t>
    </rPh>
    <rPh sb="237" eb="239">
      <t>ミナオ</t>
    </rPh>
    <rPh sb="240" eb="242">
      <t>ヨテイ</t>
    </rPh>
    <phoneticPr fontId="7"/>
  </si>
  <si>
    <r>
      <t>　本市簡易水道事業は、地方公営企業法を適用していないため、一部指標について「該当数値なし」としている。
①収益的収支比率
　老朽施設更新のため地方債の借入に頼らざるを得ず、地方債償還金が増大しており比率は低下の傾向にある。平成30年度は工事請負費等の増とそれに伴う繰入金の増等により、総収益及び総費用が増加したことで0.62</t>
    </r>
    <r>
      <rPr>
        <sz val="10"/>
        <rFont val="ＭＳ ゴシック"/>
        <family val="3"/>
        <charset val="128"/>
      </rPr>
      <t>ポイント</t>
    </r>
    <r>
      <rPr>
        <sz val="10"/>
        <color theme="1"/>
        <rFont val="ＭＳ ゴシック"/>
        <family val="3"/>
        <charset val="128"/>
      </rPr>
      <t>増加したが、類似団体平均値を下回っている。
④企業債残高対給水収益比率
　給水収益、地方債残高ともに微減となり、比率はほぼ横ばいで推移した。類似団体平均値を大幅に上回っている。
⑤料金回収率
　老朽化した施設の維持管理コストを給水収益のみでは賄うことができず、一般会計繰入金に頼っている状態であり、類似団体平均値を大幅に下回っている。
⑥給水原価
　老朽化した施設の維持管理費と、更新に伴う企業債償還金の増大に伴い、給水原価が上昇しており、類似団体平均値を大幅に上回っている。
⑦施設利用率
　老朽化による漏水の増に伴い配水量が増加したため、0.30</t>
    </r>
    <r>
      <rPr>
        <sz val="10"/>
        <rFont val="ＭＳ ゴシック"/>
        <family val="3"/>
        <charset val="128"/>
      </rPr>
      <t>ポイント</t>
    </r>
    <r>
      <rPr>
        <sz val="10"/>
        <color theme="1"/>
        <rFont val="ＭＳ ゴシック"/>
        <family val="3"/>
        <charset val="128"/>
      </rPr>
      <t>上昇した。類似団体平均値を下回っている。
⑧有収率
　漏水や、使用水量が少ない区域での保全水量の増等により、前年度と比較し、2.17</t>
    </r>
    <r>
      <rPr>
        <sz val="10"/>
        <rFont val="ＭＳ ゴシック"/>
        <family val="3"/>
        <charset val="128"/>
      </rPr>
      <t>ポイント</t>
    </r>
    <r>
      <rPr>
        <sz val="10"/>
        <color theme="1"/>
        <rFont val="ＭＳ ゴシック"/>
        <family val="3"/>
        <charset val="128"/>
      </rPr>
      <t>減少した。類似団体平均を上回っている。</t>
    </r>
    <rPh sb="105" eb="107">
      <t>ケイコウ</t>
    </rPh>
    <rPh sb="111" eb="113">
      <t>ヘイセイ</t>
    </rPh>
    <rPh sb="115" eb="117">
      <t>ネンド</t>
    </rPh>
    <rPh sb="118" eb="120">
      <t>コウジ</t>
    </rPh>
    <rPh sb="120" eb="122">
      <t>ウケオイ</t>
    </rPh>
    <rPh sb="122" eb="123">
      <t>ヒ</t>
    </rPh>
    <rPh sb="123" eb="124">
      <t>トウ</t>
    </rPh>
    <rPh sb="125" eb="126">
      <t>ゾウ</t>
    </rPh>
    <rPh sb="130" eb="131">
      <t>トモナ</t>
    </rPh>
    <rPh sb="132" eb="134">
      <t>クリイレ</t>
    </rPh>
    <rPh sb="134" eb="135">
      <t>キン</t>
    </rPh>
    <rPh sb="136" eb="137">
      <t>ゾウ</t>
    </rPh>
    <rPh sb="137" eb="138">
      <t>トウ</t>
    </rPh>
    <rPh sb="142" eb="145">
      <t>ソウシュウエキ</t>
    </rPh>
    <rPh sb="145" eb="146">
      <t>オヨ</t>
    </rPh>
    <rPh sb="147" eb="150">
      <t>ソウヒヨウ</t>
    </rPh>
    <rPh sb="151" eb="153">
      <t>ゾウカ</t>
    </rPh>
    <rPh sb="166" eb="168">
      <t>ゾウカ</t>
    </rPh>
    <rPh sb="178" eb="179">
      <t>アタイ</t>
    </rPh>
    <rPh sb="203" eb="205">
      <t>キュウスイ</t>
    </rPh>
    <rPh sb="205" eb="207">
      <t>シュウエキ</t>
    </rPh>
    <rPh sb="208" eb="210">
      <t>チホウ</t>
    </rPh>
    <rPh sb="210" eb="211">
      <t>サイ</t>
    </rPh>
    <rPh sb="211" eb="213">
      <t>ザンダカ</t>
    </rPh>
    <rPh sb="216" eb="218">
      <t>ビゲン</t>
    </rPh>
    <rPh sb="222" eb="224">
      <t>ヒリツ</t>
    </rPh>
    <rPh sb="227" eb="228">
      <t>ヨコ</t>
    </rPh>
    <rPh sb="231" eb="233">
      <t>スイイ</t>
    </rPh>
    <rPh sb="244" eb="246">
      <t>オオハバ</t>
    </rPh>
    <rPh sb="247" eb="248">
      <t>ウエ</t>
    </rPh>
    <rPh sb="321" eb="322">
      <t>チ</t>
    </rPh>
    <rPh sb="392" eb="393">
      <t>チ</t>
    </rPh>
    <rPh sb="413" eb="416">
      <t>ロウキュウカ</t>
    </rPh>
    <rPh sb="419" eb="421">
      <t>ロウスイ</t>
    </rPh>
    <rPh sb="424" eb="425">
      <t>トモナ</t>
    </rPh>
    <rPh sb="426" eb="428">
      <t>ハイスイ</t>
    </rPh>
    <rPh sb="428" eb="429">
      <t>リョウ</t>
    </rPh>
    <rPh sb="430" eb="431">
      <t>フ</t>
    </rPh>
    <rPh sb="431" eb="432">
      <t>カ</t>
    </rPh>
    <rPh sb="445" eb="447">
      <t>ジョウショウ</t>
    </rPh>
    <rPh sb="450" eb="454">
      <t>ルイジダンタイ</t>
    </rPh>
    <rPh sb="454" eb="457">
      <t>ヘイキンチ</t>
    </rPh>
    <rPh sb="458" eb="46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</si>
</sst>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0.78</c:v>
                </c:pt>
                <c:pt idx="1">
                  <c:v>1.0900000000000001</c:v>
                </c:pt>
                <c:pt idx="2">
                  <c:v>0.75</c:v>
                </c:pt>
                <c:pt idx="3">
                  <c:v>0.43</c:v>
                </c:pt>
                <c:pt idx="4">
                  <c:v>0.42</c:v>
                </c:pt>
              </c:numCache>
            </c:numRef>
          </c:val>
          <c:extLst>
            <c:ext xmlns:c16="http://schemas.microsoft.com/office/drawing/2014/chart" uri="{C3380CC4-5D6E-409C-BE32-E72D297353CC}">
              <c16:uniqueId val="{00000000-9490-4572-97E8-0EAD715FC251}"/>
            </c:ext>
          </c:extLst>
        </c:ser>
        <c:dLbls>
          <c:showLegendKey val="0"/>
          <c:showVal val="0"/>
          <c:showCatName val="0"/>
          <c:showSerName val="0"/>
          <c:showPercent val="0"/>
          <c:showBubbleSize val="0"/>
        </c:dLbls>
        <c:gapWidth val="150"/>
        <c:axId val="456229808"/>
        <c:axId val="4562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490-4572-97E8-0EAD715FC251}"/>
            </c:ext>
          </c:extLst>
        </c:ser>
        <c:dLbls>
          <c:showLegendKey val="0"/>
          <c:showVal val="0"/>
          <c:showCatName val="0"/>
          <c:showSerName val="0"/>
          <c:showPercent val="0"/>
          <c:showBubbleSize val="0"/>
        </c:dLbls>
        <c:marker val="1"/>
        <c:smooth val="0"/>
        <c:axId val="456229808"/>
        <c:axId val="456223928"/>
      </c:lineChart>
      <c:dateAx>
        <c:axId val="456229808"/>
        <c:scaling>
          <c:orientation val="minMax"/>
        </c:scaling>
        <c:delete val="1"/>
        <c:axPos val="b"/>
        <c:numFmt formatCode="ge" sourceLinked="1"/>
        <c:majorTickMark val="none"/>
        <c:minorTickMark val="none"/>
        <c:tickLblPos val="none"/>
        <c:crossAx val="456223928"/>
        <c:crosses val="autoZero"/>
        <c:auto val="1"/>
        <c:lblOffset val="100"/>
        <c:baseTimeUnit val="years"/>
      </c:dateAx>
      <c:valAx>
        <c:axId val="4562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2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41.4</c:v>
                </c:pt>
                <c:pt idx="1">
                  <c:v>41.55</c:v>
                </c:pt>
                <c:pt idx="2">
                  <c:v>41.6</c:v>
                </c:pt>
                <c:pt idx="3">
                  <c:v>42.86</c:v>
                </c:pt>
                <c:pt idx="4">
                  <c:v>43.16</c:v>
                </c:pt>
              </c:numCache>
            </c:numRef>
          </c:val>
          <c:extLst>
            <c:ext xmlns:c16="http://schemas.microsoft.com/office/drawing/2014/chart" uri="{C3380CC4-5D6E-409C-BE32-E72D297353CC}">
              <c16:uniqueId val="{00000000-CD76-42F5-B7D1-5C1A514EED37}"/>
            </c:ext>
          </c:extLst>
        </c:ser>
        <c:dLbls>
          <c:showLegendKey val="0"/>
          <c:showVal val="0"/>
          <c:showCatName val="0"/>
          <c:showSerName val="0"/>
          <c:showPercent val="0"/>
          <c:showBubbleSize val="0"/>
        </c:dLbls>
        <c:gapWidth val="150"/>
        <c:axId val="466900960"/>
        <c:axId val="46690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CD76-42F5-B7D1-5C1A514EED37}"/>
            </c:ext>
          </c:extLst>
        </c:ser>
        <c:dLbls>
          <c:showLegendKey val="0"/>
          <c:showVal val="0"/>
          <c:showCatName val="0"/>
          <c:showSerName val="0"/>
          <c:showPercent val="0"/>
          <c:showBubbleSize val="0"/>
        </c:dLbls>
        <c:marker val="1"/>
        <c:smooth val="0"/>
        <c:axId val="466900960"/>
        <c:axId val="466901744"/>
      </c:lineChart>
      <c:dateAx>
        <c:axId val="466900960"/>
        <c:scaling>
          <c:orientation val="minMax"/>
        </c:scaling>
        <c:delete val="1"/>
        <c:axPos val="b"/>
        <c:numFmt formatCode="ge" sourceLinked="1"/>
        <c:majorTickMark val="none"/>
        <c:minorTickMark val="none"/>
        <c:tickLblPos val="none"/>
        <c:crossAx val="466901744"/>
        <c:crosses val="autoZero"/>
        <c:auto val="1"/>
        <c:lblOffset val="100"/>
        <c:baseTimeUnit val="years"/>
      </c:dateAx>
      <c:valAx>
        <c:axId val="46690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83.83</c:v>
                </c:pt>
                <c:pt idx="1">
                  <c:v>82.97</c:v>
                </c:pt>
                <c:pt idx="2">
                  <c:v>82.91</c:v>
                </c:pt>
                <c:pt idx="3">
                  <c:v>80.89</c:v>
                </c:pt>
                <c:pt idx="4">
                  <c:v>78.72</c:v>
                </c:pt>
              </c:numCache>
            </c:numRef>
          </c:val>
          <c:extLst>
            <c:ext xmlns:c16="http://schemas.microsoft.com/office/drawing/2014/chart" uri="{C3380CC4-5D6E-409C-BE32-E72D297353CC}">
              <c16:uniqueId val="{00000000-D362-4DDF-A375-5202DD34FE4C}"/>
            </c:ext>
          </c:extLst>
        </c:ser>
        <c:dLbls>
          <c:showLegendKey val="0"/>
          <c:showVal val="0"/>
          <c:showCatName val="0"/>
          <c:showSerName val="0"/>
          <c:showPercent val="0"/>
          <c:showBubbleSize val="0"/>
        </c:dLbls>
        <c:gapWidth val="150"/>
        <c:axId val="466897432"/>
        <c:axId val="46689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D362-4DDF-A375-5202DD34FE4C}"/>
            </c:ext>
          </c:extLst>
        </c:ser>
        <c:dLbls>
          <c:showLegendKey val="0"/>
          <c:showVal val="0"/>
          <c:showCatName val="0"/>
          <c:showSerName val="0"/>
          <c:showPercent val="0"/>
          <c:showBubbleSize val="0"/>
        </c:dLbls>
        <c:marker val="1"/>
        <c:smooth val="0"/>
        <c:axId val="466897432"/>
        <c:axId val="466895864"/>
      </c:lineChart>
      <c:dateAx>
        <c:axId val="466897432"/>
        <c:scaling>
          <c:orientation val="minMax"/>
        </c:scaling>
        <c:delete val="1"/>
        <c:axPos val="b"/>
        <c:numFmt formatCode="ge" sourceLinked="1"/>
        <c:majorTickMark val="none"/>
        <c:minorTickMark val="none"/>
        <c:tickLblPos val="none"/>
        <c:crossAx val="466895864"/>
        <c:crosses val="autoZero"/>
        <c:auto val="1"/>
        <c:lblOffset val="100"/>
        <c:baseTimeUnit val="years"/>
      </c:dateAx>
      <c:valAx>
        <c:axId val="46689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62.93</c:v>
                </c:pt>
                <c:pt idx="1">
                  <c:v>62.22</c:v>
                </c:pt>
                <c:pt idx="2">
                  <c:v>60.09</c:v>
                </c:pt>
                <c:pt idx="3">
                  <c:v>57.54</c:v>
                </c:pt>
                <c:pt idx="4">
                  <c:v>58.16</c:v>
                </c:pt>
              </c:numCache>
            </c:numRef>
          </c:val>
          <c:extLst>
            <c:ext xmlns:c16="http://schemas.microsoft.com/office/drawing/2014/chart" uri="{C3380CC4-5D6E-409C-BE32-E72D297353CC}">
              <c16:uniqueId val="{00000000-168B-4D35-8750-C5CDDE04E8F2}"/>
            </c:ext>
          </c:extLst>
        </c:ser>
        <c:dLbls>
          <c:showLegendKey val="0"/>
          <c:showVal val="0"/>
          <c:showCatName val="0"/>
          <c:showSerName val="0"/>
          <c:showPercent val="0"/>
          <c:showBubbleSize val="0"/>
        </c:dLbls>
        <c:gapWidth val="150"/>
        <c:axId val="456227848"/>
        <c:axId val="4562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168B-4D35-8750-C5CDDE04E8F2}"/>
            </c:ext>
          </c:extLst>
        </c:ser>
        <c:dLbls>
          <c:showLegendKey val="0"/>
          <c:showVal val="0"/>
          <c:showCatName val="0"/>
          <c:showSerName val="0"/>
          <c:showPercent val="0"/>
          <c:showBubbleSize val="0"/>
        </c:dLbls>
        <c:marker val="1"/>
        <c:smooth val="0"/>
        <c:axId val="456227848"/>
        <c:axId val="456222752"/>
      </c:lineChart>
      <c:dateAx>
        <c:axId val="456227848"/>
        <c:scaling>
          <c:orientation val="minMax"/>
        </c:scaling>
        <c:delete val="1"/>
        <c:axPos val="b"/>
        <c:numFmt formatCode="ge" sourceLinked="1"/>
        <c:majorTickMark val="none"/>
        <c:minorTickMark val="none"/>
        <c:tickLblPos val="none"/>
        <c:crossAx val="456222752"/>
        <c:crosses val="autoZero"/>
        <c:auto val="1"/>
        <c:lblOffset val="100"/>
        <c:baseTimeUnit val="years"/>
      </c:dateAx>
      <c:valAx>
        <c:axId val="4562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2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C-4E22-B4D7-F5F60FC66AF8}"/>
            </c:ext>
          </c:extLst>
        </c:ser>
        <c:dLbls>
          <c:showLegendKey val="0"/>
          <c:showVal val="0"/>
          <c:showCatName val="0"/>
          <c:showSerName val="0"/>
          <c:showPercent val="0"/>
          <c:showBubbleSize val="0"/>
        </c:dLbls>
        <c:gapWidth val="150"/>
        <c:axId val="456223536"/>
        <c:axId val="4562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C-4E22-B4D7-F5F60FC66AF8}"/>
            </c:ext>
          </c:extLst>
        </c:ser>
        <c:dLbls>
          <c:showLegendKey val="0"/>
          <c:showVal val="0"/>
          <c:showCatName val="0"/>
          <c:showSerName val="0"/>
          <c:showPercent val="0"/>
          <c:showBubbleSize val="0"/>
        </c:dLbls>
        <c:marker val="1"/>
        <c:smooth val="0"/>
        <c:axId val="456223536"/>
        <c:axId val="456229024"/>
      </c:lineChart>
      <c:dateAx>
        <c:axId val="456223536"/>
        <c:scaling>
          <c:orientation val="minMax"/>
        </c:scaling>
        <c:delete val="1"/>
        <c:axPos val="b"/>
        <c:numFmt formatCode="ge" sourceLinked="1"/>
        <c:majorTickMark val="none"/>
        <c:minorTickMark val="none"/>
        <c:tickLblPos val="none"/>
        <c:crossAx val="456229024"/>
        <c:crosses val="autoZero"/>
        <c:auto val="1"/>
        <c:lblOffset val="100"/>
        <c:baseTimeUnit val="years"/>
      </c:dateAx>
      <c:valAx>
        <c:axId val="4562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2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D1-4BE8-89D7-C0A638CF8233}"/>
            </c:ext>
          </c:extLst>
        </c:ser>
        <c:dLbls>
          <c:showLegendKey val="0"/>
          <c:showVal val="0"/>
          <c:showCatName val="0"/>
          <c:showSerName val="0"/>
          <c:showPercent val="0"/>
          <c:showBubbleSize val="0"/>
        </c:dLbls>
        <c:gapWidth val="150"/>
        <c:axId val="456224320"/>
        <c:axId val="45622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D1-4BE8-89D7-C0A638CF8233}"/>
            </c:ext>
          </c:extLst>
        </c:ser>
        <c:dLbls>
          <c:showLegendKey val="0"/>
          <c:showVal val="0"/>
          <c:showCatName val="0"/>
          <c:showSerName val="0"/>
          <c:showPercent val="0"/>
          <c:showBubbleSize val="0"/>
        </c:dLbls>
        <c:marker val="1"/>
        <c:smooth val="0"/>
        <c:axId val="456224320"/>
        <c:axId val="456223144"/>
      </c:lineChart>
      <c:dateAx>
        <c:axId val="456224320"/>
        <c:scaling>
          <c:orientation val="minMax"/>
        </c:scaling>
        <c:delete val="1"/>
        <c:axPos val="b"/>
        <c:numFmt formatCode="ge" sourceLinked="1"/>
        <c:majorTickMark val="none"/>
        <c:minorTickMark val="none"/>
        <c:tickLblPos val="none"/>
        <c:crossAx val="456223144"/>
        <c:crosses val="autoZero"/>
        <c:auto val="1"/>
        <c:lblOffset val="100"/>
        <c:baseTimeUnit val="years"/>
      </c:dateAx>
      <c:valAx>
        <c:axId val="45622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3F-4A55-91E3-5414C0464167}"/>
            </c:ext>
          </c:extLst>
        </c:ser>
        <c:dLbls>
          <c:showLegendKey val="0"/>
          <c:showVal val="0"/>
          <c:showCatName val="0"/>
          <c:showSerName val="0"/>
          <c:showPercent val="0"/>
          <c:showBubbleSize val="0"/>
        </c:dLbls>
        <c:gapWidth val="150"/>
        <c:axId val="459444576"/>
        <c:axId val="45944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3F-4A55-91E3-5414C0464167}"/>
            </c:ext>
          </c:extLst>
        </c:ser>
        <c:dLbls>
          <c:showLegendKey val="0"/>
          <c:showVal val="0"/>
          <c:showCatName val="0"/>
          <c:showSerName val="0"/>
          <c:showPercent val="0"/>
          <c:showBubbleSize val="0"/>
        </c:dLbls>
        <c:marker val="1"/>
        <c:smooth val="0"/>
        <c:axId val="459444576"/>
        <c:axId val="459442616"/>
      </c:lineChart>
      <c:dateAx>
        <c:axId val="459444576"/>
        <c:scaling>
          <c:orientation val="minMax"/>
        </c:scaling>
        <c:delete val="1"/>
        <c:axPos val="b"/>
        <c:numFmt formatCode="ge" sourceLinked="1"/>
        <c:majorTickMark val="none"/>
        <c:minorTickMark val="none"/>
        <c:tickLblPos val="none"/>
        <c:crossAx val="459442616"/>
        <c:crosses val="autoZero"/>
        <c:auto val="1"/>
        <c:lblOffset val="100"/>
        <c:baseTimeUnit val="years"/>
      </c:dateAx>
      <c:valAx>
        <c:axId val="45944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F-4D1E-88D1-BFD515E02474}"/>
            </c:ext>
          </c:extLst>
        </c:ser>
        <c:dLbls>
          <c:showLegendKey val="0"/>
          <c:showVal val="0"/>
          <c:showCatName val="0"/>
          <c:showSerName val="0"/>
          <c:showPercent val="0"/>
          <c:showBubbleSize val="0"/>
        </c:dLbls>
        <c:gapWidth val="150"/>
        <c:axId val="459443400"/>
        <c:axId val="45944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F-4D1E-88D1-BFD515E02474}"/>
            </c:ext>
          </c:extLst>
        </c:ser>
        <c:dLbls>
          <c:showLegendKey val="0"/>
          <c:showVal val="0"/>
          <c:showCatName val="0"/>
          <c:showSerName val="0"/>
          <c:showPercent val="0"/>
          <c:showBubbleSize val="0"/>
        </c:dLbls>
        <c:marker val="1"/>
        <c:smooth val="0"/>
        <c:axId val="459443400"/>
        <c:axId val="459440264"/>
      </c:lineChart>
      <c:dateAx>
        <c:axId val="459443400"/>
        <c:scaling>
          <c:orientation val="minMax"/>
        </c:scaling>
        <c:delete val="1"/>
        <c:axPos val="b"/>
        <c:numFmt formatCode="ge" sourceLinked="1"/>
        <c:majorTickMark val="none"/>
        <c:minorTickMark val="none"/>
        <c:tickLblPos val="none"/>
        <c:crossAx val="459440264"/>
        <c:crosses val="autoZero"/>
        <c:auto val="1"/>
        <c:lblOffset val="100"/>
        <c:baseTimeUnit val="years"/>
      </c:dateAx>
      <c:valAx>
        <c:axId val="45944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2571.2399999999998</c:v>
                </c:pt>
                <c:pt idx="1">
                  <c:v>2580.64</c:v>
                </c:pt>
                <c:pt idx="2">
                  <c:v>2738.15</c:v>
                </c:pt>
                <c:pt idx="3">
                  <c:v>2773.97</c:v>
                </c:pt>
                <c:pt idx="4">
                  <c:v>2772.37</c:v>
                </c:pt>
              </c:numCache>
            </c:numRef>
          </c:val>
          <c:extLst>
            <c:ext xmlns:c16="http://schemas.microsoft.com/office/drawing/2014/chart" uri="{C3380CC4-5D6E-409C-BE32-E72D297353CC}">
              <c16:uniqueId val="{00000000-AAAF-4E20-BC43-E5A51F886A85}"/>
            </c:ext>
          </c:extLst>
        </c:ser>
        <c:dLbls>
          <c:showLegendKey val="0"/>
          <c:showVal val="0"/>
          <c:showCatName val="0"/>
          <c:showSerName val="0"/>
          <c:showPercent val="0"/>
          <c:showBubbleSize val="0"/>
        </c:dLbls>
        <c:gapWidth val="150"/>
        <c:axId val="459441048"/>
        <c:axId val="4594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AAAF-4E20-BC43-E5A51F886A85}"/>
            </c:ext>
          </c:extLst>
        </c:ser>
        <c:dLbls>
          <c:showLegendKey val="0"/>
          <c:showVal val="0"/>
          <c:showCatName val="0"/>
          <c:showSerName val="0"/>
          <c:showPercent val="0"/>
          <c:showBubbleSize val="0"/>
        </c:dLbls>
        <c:marker val="1"/>
        <c:smooth val="0"/>
        <c:axId val="459441048"/>
        <c:axId val="459441440"/>
      </c:lineChart>
      <c:dateAx>
        <c:axId val="459441048"/>
        <c:scaling>
          <c:orientation val="minMax"/>
        </c:scaling>
        <c:delete val="1"/>
        <c:axPos val="b"/>
        <c:numFmt formatCode="ge" sourceLinked="1"/>
        <c:majorTickMark val="none"/>
        <c:minorTickMark val="none"/>
        <c:tickLblPos val="none"/>
        <c:crossAx val="459441440"/>
        <c:crosses val="autoZero"/>
        <c:auto val="1"/>
        <c:lblOffset val="100"/>
        <c:baseTimeUnit val="years"/>
      </c:dateAx>
      <c:valAx>
        <c:axId val="4594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21.61</c:v>
                </c:pt>
                <c:pt idx="1">
                  <c:v>20.7</c:v>
                </c:pt>
                <c:pt idx="2">
                  <c:v>19.98</c:v>
                </c:pt>
                <c:pt idx="3">
                  <c:v>18.88</c:v>
                </c:pt>
                <c:pt idx="4">
                  <c:v>16.350000000000001</c:v>
                </c:pt>
              </c:numCache>
            </c:numRef>
          </c:val>
          <c:extLst>
            <c:ext xmlns:c16="http://schemas.microsoft.com/office/drawing/2014/chart" uri="{C3380CC4-5D6E-409C-BE32-E72D297353CC}">
              <c16:uniqueId val="{00000000-8460-4F46-B9AC-D755CB1FC406}"/>
            </c:ext>
          </c:extLst>
        </c:ser>
        <c:dLbls>
          <c:showLegendKey val="0"/>
          <c:showVal val="0"/>
          <c:showCatName val="0"/>
          <c:showSerName val="0"/>
          <c:showPercent val="0"/>
          <c:showBubbleSize val="0"/>
        </c:dLbls>
        <c:gapWidth val="150"/>
        <c:axId val="459443008"/>
        <c:axId val="4594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8460-4F46-B9AC-D755CB1FC406}"/>
            </c:ext>
          </c:extLst>
        </c:ser>
        <c:dLbls>
          <c:showLegendKey val="0"/>
          <c:showVal val="0"/>
          <c:showCatName val="0"/>
          <c:showSerName val="0"/>
          <c:showPercent val="0"/>
          <c:showBubbleSize val="0"/>
        </c:dLbls>
        <c:marker val="1"/>
        <c:smooth val="0"/>
        <c:axId val="459443008"/>
        <c:axId val="459443792"/>
      </c:lineChart>
      <c:dateAx>
        <c:axId val="459443008"/>
        <c:scaling>
          <c:orientation val="minMax"/>
        </c:scaling>
        <c:delete val="1"/>
        <c:axPos val="b"/>
        <c:numFmt formatCode="ge" sourceLinked="1"/>
        <c:majorTickMark val="none"/>
        <c:minorTickMark val="none"/>
        <c:tickLblPos val="none"/>
        <c:crossAx val="459443792"/>
        <c:crosses val="autoZero"/>
        <c:auto val="1"/>
        <c:lblOffset val="100"/>
        <c:baseTimeUnit val="years"/>
      </c:dateAx>
      <c:valAx>
        <c:axId val="4594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757.73</c:v>
                </c:pt>
                <c:pt idx="1">
                  <c:v>804.44</c:v>
                </c:pt>
                <c:pt idx="2">
                  <c:v>832.19</c:v>
                </c:pt>
                <c:pt idx="3">
                  <c:v>877.43</c:v>
                </c:pt>
                <c:pt idx="4">
                  <c:v>1018.39</c:v>
                </c:pt>
              </c:numCache>
            </c:numRef>
          </c:val>
          <c:extLst>
            <c:ext xmlns:c16="http://schemas.microsoft.com/office/drawing/2014/chart" uri="{C3380CC4-5D6E-409C-BE32-E72D297353CC}">
              <c16:uniqueId val="{00000000-4289-4E9D-9D01-F2B1DD4C5539}"/>
            </c:ext>
          </c:extLst>
        </c:ser>
        <c:dLbls>
          <c:showLegendKey val="0"/>
          <c:showVal val="0"/>
          <c:showCatName val="0"/>
          <c:showSerName val="0"/>
          <c:showPercent val="0"/>
          <c:showBubbleSize val="0"/>
        </c:dLbls>
        <c:gapWidth val="150"/>
        <c:axId val="459445360"/>
        <c:axId val="46689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4289-4E9D-9D01-F2B1DD4C5539}"/>
            </c:ext>
          </c:extLst>
        </c:ser>
        <c:dLbls>
          <c:showLegendKey val="0"/>
          <c:showVal val="0"/>
          <c:showCatName val="0"/>
          <c:showSerName val="0"/>
          <c:showPercent val="0"/>
          <c:showBubbleSize val="0"/>
        </c:dLbls>
        <c:marker val="1"/>
        <c:smooth val="0"/>
        <c:axId val="459445360"/>
        <c:axId val="466895080"/>
      </c:lineChart>
      <c:dateAx>
        <c:axId val="459445360"/>
        <c:scaling>
          <c:orientation val="minMax"/>
        </c:scaling>
        <c:delete val="1"/>
        <c:axPos val="b"/>
        <c:numFmt formatCode="ge" sourceLinked="1"/>
        <c:majorTickMark val="none"/>
        <c:minorTickMark val="none"/>
        <c:tickLblPos val="none"/>
        <c:crossAx val="466895080"/>
        <c:crosses val="autoZero"/>
        <c:auto val="1"/>
        <c:lblOffset val="100"/>
        <c:baseTimeUnit val="years"/>
      </c:dateAx>
      <c:valAx>
        <c:axId val="46689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387842</v>
      </c>
      <c r="AM8" s="50"/>
      <c r="AN8" s="50"/>
      <c r="AO8" s="50"/>
      <c r="AP8" s="50"/>
      <c r="AQ8" s="50"/>
      <c r="AR8" s="50"/>
      <c r="AS8" s="50"/>
      <c r="AT8" s="46">
        <f>データ!$S$6</f>
        <v>387.2</v>
      </c>
      <c r="AU8" s="46"/>
      <c r="AV8" s="46"/>
      <c r="AW8" s="46"/>
      <c r="AX8" s="46"/>
      <c r="AY8" s="46"/>
      <c r="AZ8" s="46"/>
      <c r="BA8" s="46"/>
      <c r="BB8" s="46">
        <f>データ!$T$6</f>
        <v>1001.66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0.94</v>
      </c>
      <c r="Q10" s="46"/>
      <c r="R10" s="46"/>
      <c r="S10" s="46"/>
      <c r="T10" s="46"/>
      <c r="U10" s="46"/>
      <c r="V10" s="46"/>
      <c r="W10" s="50">
        <f>データ!$Q$6</f>
        <v>2635</v>
      </c>
      <c r="X10" s="50"/>
      <c r="Y10" s="50"/>
      <c r="Z10" s="50"/>
      <c r="AA10" s="50"/>
      <c r="AB10" s="50"/>
      <c r="AC10" s="50"/>
      <c r="AD10" s="2"/>
      <c r="AE10" s="2"/>
      <c r="AF10" s="2"/>
      <c r="AG10" s="2"/>
      <c r="AH10" s="2"/>
      <c r="AI10" s="2"/>
      <c r="AJ10" s="2"/>
      <c r="AK10" s="2"/>
      <c r="AL10" s="50">
        <f>データ!$U$6</f>
        <v>3631</v>
      </c>
      <c r="AM10" s="50"/>
      <c r="AN10" s="50"/>
      <c r="AO10" s="50"/>
      <c r="AP10" s="50"/>
      <c r="AQ10" s="50"/>
      <c r="AR10" s="50"/>
      <c r="AS10" s="50"/>
      <c r="AT10" s="46">
        <f>データ!$V$6</f>
        <v>22</v>
      </c>
      <c r="AU10" s="46"/>
      <c r="AV10" s="46"/>
      <c r="AW10" s="46"/>
      <c r="AX10" s="46"/>
      <c r="AY10" s="46"/>
      <c r="AZ10" s="46"/>
      <c r="BA10" s="46"/>
      <c r="BB10" s="46">
        <f>データ!$W$6</f>
        <v>165.05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M266k+kPBip0kqq8EdaN1xnTlUDcqolREdiDfQxcqPHGDJK1Q7OPrgeWnt9tRAIDKoXznOqCx++ZGTjVsYqBTA==" saltValue="dGDllE3FFY5030h1to1R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5">
      <c r="A6" s="29" t="s">
        <v>95</v>
      </c>
      <c r="B6" s="34">
        <f>B7</f>
        <v>2018</v>
      </c>
      <c r="C6" s="34">
        <f t="shared" ref="C6:W6" si="3">C7</f>
        <v>232025</v>
      </c>
      <c r="D6" s="34">
        <f t="shared" si="3"/>
        <v>47</v>
      </c>
      <c r="E6" s="34">
        <f t="shared" si="3"/>
        <v>1</v>
      </c>
      <c r="F6" s="34">
        <f t="shared" si="3"/>
        <v>0</v>
      </c>
      <c r="G6" s="34">
        <f t="shared" si="3"/>
        <v>0</v>
      </c>
      <c r="H6" s="34" t="str">
        <f t="shared" si="3"/>
        <v>愛知県　岡崎市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0.94</v>
      </c>
      <c r="Q6" s="35">
        <f t="shared" si="3"/>
        <v>2635</v>
      </c>
      <c r="R6" s="35">
        <f t="shared" si="3"/>
        <v>387842</v>
      </c>
      <c r="S6" s="35">
        <f t="shared" si="3"/>
        <v>387.2</v>
      </c>
      <c r="T6" s="35">
        <f t="shared" si="3"/>
        <v>1001.66</v>
      </c>
      <c r="U6" s="35">
        <f t="shared" si="3"/>
        <v>3631</v>
      </c>
      <c r="V6" s="35">
        <f t="shared" si="3"/>
        <v>22</v>
      </c>
      <c r="W6" s="35">
        <f t="shared" si="3"/>
        <v>165.05</v>
      </c>
      <c r="X6" s="36">
        <f>IF(X7="",NA(),X7)</f>
        <v>62.93</v>
      </c>
      <c r="Y6" s="36">
        <f t="shared" ref="Y6:AG6" si="4">IF(Y7="",NA(),Y7)</f>
        <v>62.22</v>
      </c>
      <c r="Z6" s="36">
        <f t="shared" si="4"/>
        <v>60.09</v>
      </c>
      <c r="AA6" s="36">
        <f t="shared" si="4"/>
        <v>57.54</v>
      </c>
      <c r="AB6" s="36">
        <f t="shared" si="4"/>
        <v>58.16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2571.2399999999998</v>
      </c>
      <c r="BF6" s="36">
        <f t="shared" ref="BF6:BN6" si="7">IF(BF7="",NA(),BF7)</f>
        <v>2580.64</v>
      </c>
      <c r="BG6" s="36">
        <f t="shared" si="7"/>
        <v>2738.15</v>
      </c>
      <c r="BH6" s="36">
        <f t="shared" si="7"/>
        <v>2773.97</v>
      </c>
      <c r="BI6" s="36">
        <f t="shared" si="7"/>
        <v>2772.37</v>
      </c>
      <c r="BJ6" s="36">
        <f t="shared" si="7"/>
        <v>1125.69</v>
      </c>
      <c r="BK6" s="36">
        <f t="shared" si="7"/>
        <v>1134.67</v>
      </c>
      <c r="BL6" s="36">
        <f t="shared" si="7"/>
        <v>1144.79</v>
      </c>
      <c r="BM6" s="36">
        <f t="shared" si="7"/>
        <v>1061.58</v>
      </c>
      <c r="BN6" s="36">
        <f t="shared" si="7"/>
        <v>1007.7</v>
      </c>
      <c r="BO6" s="35" t="str">
        <f>IF(BO7="","",IF(BO7="-","【-】","【"&amp;SUBSTITUTE(TEXT(BO7,"#,##0.00"),"-","△")&amp;"】"))</f>
        <v>【1,074.14】</v>
      </c>
      <c r="BP6" s="36">
        <f>IF(BP7="",NA(),BP7)</f>
        <v>21.61</v>
      </c>
      <c r="BQ6" s="36">
        <f t="shared" ref="BQ6:BY6" si="8">IF(BQ7="",NA(),BQ7)</f>
        <v>20.7</v>
      </c>
      <c r="BR6" s="36">
        <f t="shared" si="8"/>
        <v>19.98</v>
      </c>
      <c r="BS6" s="36">
        <f t="shared" si="8"/>
        <v>18.88</v>
      </c>
      <c r="BT6" s="36">
        <f t="shared" si="8"/>
        <v>16.350000000000001</v>
      </c>
      <c r="BU6" s="36">
        <f t="shared" si="8"/>
        <v>46.48</v>
      </c>
      <c r="BV6" s="36">
        <f t="shared" si="8"/>
        <v>40.6</v>
      </c>
      <c r="BW6" s="36">
        <f t="shared" si="8"/>
        <v>56.04</v>
      </c>
      <c r="BX6" s="36">
        <f t="shared" si="8"/>
        <v>58.52</v>
      </c>
      <c r="BY6" s="36">
        <f t="shared" si="8"/>
        <v>59.22</v>
      </c>
      <c r="BZ6" s="35" t="str">
        <f>IF(BZ7="","",IF(BZ7="-","【-】","【"&amp;SUBSTITUTE(TEXT(BZ7,"#,##0.00"),"-","△")&amp;"】"))</f>
        <v>【54.36】</v>
      </c>
      <c r="CA6" s="36">
        <f>IF(CA7="",NA(),CA7)</f>
        <v>757.73</v>
      </c>
      <c r="CB6" s="36">
        <f t="shared" ref="CB6:CJ6" si="9">IF(CB7="",NA(),CB7)</f>
        <v>804.44</v>
      </c>
      <c r="CC6" s="36">
        <f t="shared" si="9"/>
        <v>832.19</v>
      </c>
      <c r="CD6" s="36">
        <f t="shared" si="9"/>
        <v>877.43</v>
      </c>
      <c r="CE6" s="36">
        <f t="shared" si="9"/>
        <v>1018.39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41.4</v>
      </c>
      <c r="CM6" s="36">
        <f t="shared" ref="CM6:CU6" si="10">IF(CM7="",NA(),CM7)</f>
        <v>41.55</v>
      </c>
      <c r="CN6" s="36">
        <f t="shared" si="10"/>
        <v>41.6</v>
      </c>
      <c r="CO6" s="36">
        <f t="shared" si="10"/>
        <v>42.86</v>
      </c>
      <c r="CP6" s="36">
        <f t="shared" si="10"/>
        <v>43.16</v>
      </c>
      <c r="CQ6" s="36">
        <f t="shared" si="10"/>
        <v>57.43</v>
      </c>
      <c r="CR6" s="36">
        <f t="shared" si="10"/>
        <v>57.29</v>
      </c>
      <c r="CS6" s="36">
        <f t="shared" si="10"/>
        <v>55.9</v>
      </c>
      <c r="CT6" s="36">
        <f t="shared" si="10"/>
        <v>57.3</v>
      </c>
      <c r="CU6" s="36">
        <f t="shared" si="10"/>
        <v>56.76</v>
      </c>
      <c r="CV6" s="35" t="str">
        <f>IF(CV7="","",IF(CV7="-","【-】","【"&amp;SUBSTITUTE(TEXT(CV7,"#,##0.00"),"-","△")&amp;"】"))</f>
        <v>【55.95】</v>
      </c>
      <c r="CW6" s="36">
        <f>IF(CW7="",NA(),CW7)</f>
        <v>83.83</v>
      </c>
      <c r="CX6" s="36">
        <f t="shared" ref="CX6:DF6" si="11">IF(CX7="",NA(),CX7)</f>
        <v>82.97</v>
      </c>
      <c r="CY6" s="36">
        <f t="shared" si="11"/>
        <v>82.91</v>
      </c>
      <c r="CZ6" s="36">
        <f t="shared" si="11"/>
        <v>80.89</v>
      </c>
      <c r="DA6" s="36">
        <f t="shared" si="11"/>
        <v>78.72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0.78</v>
      </c>
      <c r="EE6" s="36">
        <f t="shared" ref="EE6:EM6" si="14">IF(EE7="",NA(),EE7)</f>
        <v>1.0900000000000001</v>
      </c>
      <c r="EF6" s="36">
        <f t="shared" si="14"/>
        <v>0.75</v>
      </c>
      <c r="EG6" s="36">
        <f t="shared" si="14"/>
        <v>0.43</v>
      </c>
      <c r="EH6" s="36">
        <f t="shared" si="14"/>
        <v>0.42</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5">
      <c r="A7" s="29"/>
      <c r="B7" s="38">
        <v>2018</v>
      </c>
      <c r="C7" s="38">
        <v>232025</v>
      </c>
      <c r="D7" s="38">
        <v>47</v>
      </c>
      <c r="E7" s="38">
        <v>1</v>
      </c>
      <c r="F7" s="38">
        <v>0</v>
      </c>
      <c r="G7" s="38">
        <v>0</v>
      </c>
      <c r="H7" s="38" t="s">
        <v>96</v>
      </c>
      <c r="I7" s="38" t="s">
        <v>97</v>
      </c>
      <c r="J7" s="38" t="s">
        <v>98</v>
      </c>
      <c r="K7" s="38" t="s">
        <v>99</v>
      </c>
      <c r="L7" s="38" t="s">
        <v>100</v>
      </c>
      <c r="M7" s="38" t="s">
        <v>101</v>
      </c>
      <c r="N7" s="39" t="s">
        <v>102</v>
      </c>
      <c r="O7" s="39" t="s">
        <v>103</v>
      </c>
      <c r="P7" s="39">
        <v>0.94</v>
      </c>
      <c r="Q7" s="39">
        <v>2635</v>
      </c>
      <c r="R7" s="39">
        <v>387842</v>
      </c>
      <c r="S7" s="39">
        <v>387.2</v>
      </c>
      <c r="T7" s="39">
        <v>1001.66</v>
      </c>
      <c r="U7" s="39">
        <v>3631</v>
      </c>
      <c r="V7" s="39">
        <v>22</v>
      </c>
      <c r="W7" s="39">
        <v>165.05</v>
      </c>
      <c r="X7" s="39">
        <v>62.93</v>
      </c>
      <c r="Y7" s="39">
        <v>62.22</v>
      </c>
      <c r="Z7" s="39">
        <v>60.09</v>
      </c>
      <c r="AA7" s="39">
        <v>57.54</v>
      </c>
      <c r="AB7" s="39">
        <v>58.16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2571.2399999999998</v>
      </c>
      <c r="BF7" s="39">
        <v>2580.64</v>
      </c>
      <c r="BG7" s="39">
        <v>2738.15</v>
      </c>
      <c r="BH7" s="39">
        <v>2773.97</v>
      </c>
      <c r="BI7" s="39">
        <v>2772.37</v>
      </c>
      <c r="BJ7" s="39">
        <v>1125.69</v>
      </c>
      <c r="BK7" s="39">
        <v>1134.67</v>
      </c>
      <c r="BL7" s="39">
        <v>1144.79</v>
      </c>
      <c r="BM7" s="39">
        <v>1061.58</v>
      </c>
      <c r="BN7" s="39">
        <v>1007.7</v>
      </c>
      <c r="BO7" s="39">
        <v>1074.1400000000001</v>
      </c>
      <c r="BP7" s="39">
        <v>21.61</v>
      </c>
      <c r="BQ7" s="39">
        <v>20.7</v>
      </c>
      <c r="BR7" s="39">
        <v>19.98</v>
      </c>
      <c r="BS7" s="39">
        <v>18.88</v>
      </c>
      <c r="BT7" s="39">
        <v>16.350000000000001</v>
      </c>
      <c r="BU7" s="39">
        <v>46.48</v>
      </c>
      <c r="BV7" s="39">
        <v>40.6</v>
      </c>
      <c r="BW7" s="39">
        <v>56.04</v>
      </c>
      <c r="BX7" s="39">
        <v>58.52</v>
      </c>
      <c r="BY7" s="39">
        <v>59.22</v>
      </c>
      <c r="BZ7" s="39">
        <v>54.36</v>
      </c>
      <c r="CA7" s="39">
        <v>757.73</v>
      </c>
      <c r="CB7" s="39">
        <v>804.44</v>
      </c>
      <c r="CC7" s="39">
        <v>832.19</v>
      </c>
      <c r="CD7" s="39">
        <v>877.43</v>
      </c>
      <c r="CE7" s="39">
        <v>1018.39</v>
      </c>
      <c r="CF7" s="39">
        <v>376.61</v>
      </c>
      <c r="CG7" s="39">
        <v>440.03</v>
      </c>
      <c r="CH7" s="39">
        <v>304.35000000000002</v>
      </c>
      <c r="CI7" s="39">
        <v>296.3</v>
      </c>
      <c r="CJ7" s="39">
        <v>292.89999999999998</v>
      </c>
      <c r="CK7" s="39">
        <v>296.39999999999998</v>
      </c>
      <c r="CL7" s="39">
        <v>41.4</v>
      </c>
      <c r="CM7" s="39">
        <v>41.55</v>
      </c>
      <c r="CN7" s="39">
        <v>41.6</v>
      </c>
      <c r="CO7" s="39">
        <v>42.86</v>
      </c>
      <c r="CP7" s="39">
        <v>43.16</v>
      </c>
      <c r="CQ7" s="39">
        <v>57.43</v>
      </c>
      <c r="CR7" s="39">
        <v>57.29</v>
      </c>
      <c r="CS7" s="39">
        <v>55.9</v>
      </c>
      <c r="CT7" s="39">
        <v>57.3</v>
      </c>
      <c r="CU7" s="39">
        <v>56.76</v>
      </c>
      <c r="CV7" s="39">
        <v>55.95</v>
      </c>
      <c r="CW7" s="39">
        <v>83.83</v>
      </c>
      <c r="CX7" s="39">
        <v>82.97</v>
      </c>
      <c r="CY7" s="39">
        <v>82.91</v>
      </c>
      <c r="CZ7" s="39">
        <v>80.89</v>
      </c>
      <c r="DA7" s="39">
        <v>78.72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0.78</v>
      </c>
      <c r="EE7" s="39">
        <v>1.0900000000000001</v>
      </c>
      <c r="EF7" s="39">
        <v>0.75</v>
      </c>
      <c r="EG7" s="39">
        <v>0.43</v>
      </c>
      <c r="EH7" s="39">
        <v>0.42</v>
      </c>
      <c r="EI7" s="39">
        <v>0.69</v>
      </c>
      <c r="EJ7" s="39">
        <v>0.65</v>
      </c>
      <c r="EK7" s="39">
        <v>0.53</v>
      </c>
      <c r="EL7" s="39">
        <v>0.72</v>
      </c>
      <c r="EM7" s="39">
        <v>0.53</v>
      </c>
      <c r="EN7" s="39">
        <v>0.54</v>
      </c>
    </row>
    <row r="8" spans="1:144" x14ac:dyDescent="0.2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2020-02-13T10:11:13Z</cp:lastPrinted>
  <dcterms:created xsi:type="dcterms:W3CDTF">2019-12-05T04:38:04Z</dcterms:created>
  <dcterms:modified xsi:type="dcterms:W3CDTF">2025-03-24T00:30:26Z</dcterms:modified>
  <cp:category/>
</cp:coreProperties>
</file>