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54　豊根村\"/>
    </mc:Choice>
  </mc:AlternateContent>
  <workbookProtection workbookAlgorithmName="SHA-512" workbookHashValue="jYHIr3ybqjo1Ub1+a6RQHQ1MG2nhJpKnqphS8C3ZOpMuMlnCmlBrmI4gHB6j3Qoj2H/hgPIaqYL86trgNxsoYw==" workbookSaltValue="vRPaNJG+eTLaWihpzXSlYw=="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P10" i="4" s="1"/>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L10" i="4"/>
  <c r="I10" i="4"/>
  <c r="BB8" i="4"/>
  <c r="AD8" i="4"/>
  <c r="W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<sst xmlns="http://schemas.openxmlformats.org/spreadsheetml/2006/main" count="225" uniqueCount="111">
  <si>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</si>
  <si>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</si>
  <si>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</si>
  <si>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</si>
  <si>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</si>
  <si>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</si>
  <si>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</si>
  <si>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</si>
  <si>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</si>
  <si>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</si>
  <si>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</si>
  <si>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</si>
  <si>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</si>
  <si>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</si>
  <si>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</si>
  <si>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</si>
  <si>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</si>
  <si>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</si>
  <si>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</si>
  <si>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</si>
  <si>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</si>
  <si>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</si>
  <si>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</si>
  <si>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</si>
  <si>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</si>
  <si>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</si>
  <si>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</si>
  <si>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</si>
  <si>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</si>
  <si>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</si>
  <si>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</si>
  <si>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</si>
  <si>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</si>
  <si>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</si>
  <si>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</si>
  <si>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</si>
  <si>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</si>
  <si>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</si>
  <si>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</si>
  <si>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</si>
  <si>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</si>
  <si>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</si>
  <si>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</si>
  <si>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</si>
  <si>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</si>
  <si>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</si>
  <si>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</si>
  <si>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</si>
  <si>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</si>
  <si>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</si>
  <si>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</si>
  <si>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</si>
  <si>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</si>
  <si>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</si>
  <si>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</si>
  <si>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</si>
  <si>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</si>
  <si>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</si>
  <si>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</si>
  <si>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</si>
  <si>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</si>
  <si>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</si>
  <si>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</si>
  <si>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</si>
  <si>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</si>
  <si>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</si>
  <si>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</si>
  <si>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</si>
  <si>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</si>
  <si>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</si>
  <si>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</si>
  <si>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</si>
  <si>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</si>
  <si>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</si>
  <si>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</si>
  <si>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</si>
  <si>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</si>
  <si>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</si>
  <si>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</si>
  <si>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</si>
  <si>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</si>
  <si>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</si>
  <si>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</si>
  <si>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</si>
  <si>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</si>
  <si>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</si>
  <si>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</si>
  <si>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</si>
  <si>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</si>
  <si>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</si>
  <si>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</si>
  <si>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</si>
  <si>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</si>
  <si>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</si>
  <si>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</si>
  <si>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</si>
  <si>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</si>
  <si>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</si>
  <si>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</si>
  <si>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</si>
  <si>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</si>
  <si>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</si>
  <si>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</si>
  <si>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</si>
  <si>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</si>
  <si>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</si>
  <si>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</si>
  <si>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</si>
  <si>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③管路更新率については、豊根村簡易水道事業経営戦略に基づいてH29から6年計画で塩化ビニル管路等の更新を行っており、その効果や実態を検証しながら3～5年ごとに見直しを行っていく。</t>
    <rPh sb="120" eb="122">
      <t>カンロ</t>
    </rPh>
    <rPh sb="122" eb="124">
      <t>コウシン</t>
    </rPh>
    <rPh sb="124" eb="125">
      <t>リツ</t>
    </rPh>
    <rPh sb="131" eb="134">
      <t>トヨネムラ</t>
    </rPh>
    <rPh sb="134" eb="136">
      <t>カンイ</t>
    </rPh>
    <rPh sb="136" eb="138">
      <t>スイドウ</t>
    </rPh>
    <rPh sb="138" eb="140">
      <t>ジギョウ</t>
    </rPh>
    <rPh sb="140" eb="142">
      <t>ケイエイ</t>
    </rPh>
    <rPh sb="142" eb="144">
      <t>センリャク</t>
    </rPh>
    <rPh sb="145" eb="146">
      <t>モト</t>
    </rPh>
    <rPh sb="155" eb="156">
      <t>ネン</t>
    </rPh>
    <rPh sb="156" eb="158">
      <t>ケイカク</t>
    </rPh>
    <rPh sb="159" eb="161">
      <t>エンカ</t>
    </rPh>
    <rPh sb="164" eb="166">
      <t>カンロ</t>
    </rPh>
    <rPh sb="166" eb="167">
      <t>トウ</t>
    </rPh>
    <rPh sb="168" eb="170">
      <t>コウシン</t>
    </rPh>
    <rPh sb="171" eb="172">
      <t>オコナ</t>
    </rPh>
    <rPh sb="179" eb="181">
      <t>コウカ</t>
    </rPh>
    <rPh sb="182" eb="184">
      <t>ジッタイ</t>
    </rPh>
    <rPh sb="185" eb="187">
      <t>ケンショウ</t>
    </rPh>
    <rPh sb="194" eb="195">
      <t>ネン</t>
    </rPh>
    <rPh sb="198" eb="200">
      <t>ミナオ</t>
    </rPh>
    <rPh sb="202" eb="203">
      <t>オコナ</t>
    </rPh>
    <phoneticPr fontId="17"/>
  </si>
  <si>
    <r>
      <t>①収益的収支比率　
　愛知県で最も標高が高い地域であり、山間地域特有の起伏に富んだ地形で集落が点在しているため、管路が長く浄水場・配水地等の水道施設も数多いことから、維持管理経費が嵩み、尚且つ人口減少により収益も減少していることから厳しい経営状況が続いている。
④企業債残高対給水収益比率
　企業債残高対給水収益比率は料金収入に対する企業債残高の割合であるが、前述のとおり、管路が長く、水道施設も多いため施設整備等の維持管理費用が嵩む一方、料金収入は人口減少により年々減収傾向にあり、配水管布設替えなどの大規模な工事は企業債に頼らざるを得ず、類似団体平均より高く推移している。
⑤料金回収率
　給水収益に比べ一般会計からの繰入金の方が多く、収益だけでは賄え</t>
    </r>
    <r>
      <rPr>
        <sz val="10"/>
        <color theme="1"/>
        <rFont val="ＭＳ Ｐゴシック"/>
        <family val="3"/>
        <charset val="128"/>
      </rPr>
      <t>ず、</t>
    </r>
    <r>
      <rPr>
        <sz val="10"/>
        <rFont val="ＭＳ Ｐゴシック"/>
        <family val="3"/>
        <charset val="128"/>
      </rPr>
      <t>類似団体よりも回収率は低い。平成28年度からは、元金償還金が増加したため率が下がっている。
⑥給水原価
　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類似団体平均より高水準ではあるものの、人口減少により確実に効率の悪い施設もでてきているため、施設の統廃合などの検討も必要になっている。　
⑧有収率
　計画的に古い耐震性の無い水道管の更新はしているものの、管路延長が長く漏水調査等も進んでいない現状であり、類似団体の平均よりは低くなっている。また、冬期の水道管凍結防止ために捨て水をしていることも、有収率を下げる要因になっている。</t>
    </r>
    <rPh sb="93" eb="95">
      <t>ナオカ</t>
    </rPh>
    <rPh sb="124" eb="125">
      <t>ツヅ</t>
    </rPh>
    <rPh sb="208" eb="210">
      <t>イジ</t>
    </rPh>
    <rPh sb="210" eb="212">
      <t>カンリ</t>
    </rPh>
    <rPh sb="217" eb="219">
      <t>イッポウ</t>
    </rPh>
    <rPh sb="225" eb="227">
      <t>ジンコウ</t>
    </rPh>
    <rPh sb="227" eb="229">
      <t>ゲンショウ</t>
    </rPh>
    <rPh sb="232" eb="234">
      <t>ネンネン</t>
    </rPh>
    <rPh sb="234" eb="236">
      <t>ゲンシュウ</t>
    </rPh>
    <rPh sb="236" eb="238">
      <t>ケイコウ</t>
    </rPh>
    <rPh sb="242" eb="244">
      <t>ハイスイ</t>
    </rPh>
    <rPh sb="244" eb="245">
      <t>カン</t>
    </rPh>
    <rPh sb="245" eb="247">
      <t>フセツ</t>
    </rPh>
    <rPh sb="247" eb="248">
      <t>ガ</t>
    </rPh>
    <rPh sb="252" eb="255">
      <t>ダイキボ</t>
    </rPh>
    <rPh sb="256" eb="258">
      <t>コウジ</t>
    </rPh>
    <rPh sb="341" eb="342">
      <t>ヒク</t>
    </rPh>
    <rPh sb="344" eb="346">
      <t>ヘイセイ</t>
    </rPh>
    <rPh sb="348" eb="350">
      <t>ネンド</t>
    </rPh>
    <rPh sb="354" eb="356">
      <t>ガンキン</t>
    </rPh>
    <rPh sb="356" eb="358">
      <t>ショウカン</t>
    </rPh>
    <rPh sb="358" eb="359">
      <t>キン</t>
    </rPh>
    <rPh sb="360" eb="362">
      <t>ゾウカ</t>
    </rPh>
    <rPh sb="366" eb="367">
      <t>リツ</t>
    </rPh>
    <rPh sb="368" eb="369">
      <t>サ</t>
    </rPh>
    <rPh sb="407" eb="409">
      <t>ケッカ</t>
    </rPh>
    <rPh sb="410" eb="412">
      <t>ゲンカ</t>
    </rPh>
    <rPh sb="423" eb="424">
      <t>タカ</t>
    </rPh>
    <rPh sb="431" eb="433">
      <t>ジンコウ</t>
    </rPh>
    <rPh sb="434" eb="436">
      <t>ゲンショウ</t>
    </rPh>
    <rPh sb="439" eb="440">
      <t>ユウ</t>
    </rPh>
    <rPh sb="441" eb="442">
      <t>ミズ</t>
    </rPh>
    <rPh sb="442" eb="443">
      <t>リョウ</t>
    </rPh>
    <rPh sb="444" eb="446">
      <t>ゲンシュウ</t>
    </rPh>
    <rPh sb="447" eb="449">
      <t>ミコ</t>
    </rPh>
    <rPh sb="455" eb="457">
      <t>ケイヒ</t>
    </rPh>
    <rPh sb="457" eb="459">
      <t>サクゲン</t>
    </rPh>
    <rPh sb="462" eb="464">
      <t>カイゼン</t>
    </rPh>
    <rPh sb="465" eb="467">
      <t>ヒツヨウ</t>
    </rPh>
    <rPh sb="489" eb="491">
      <t>スイジュン</t>
    </rPh>
    <rPh sb="499" eb="501">
      <t>ジンコウ</t>
    </rPh>
    <rPh sb="501" eb="503">
      <t>ゲンショウ</t>
    </rPh>
    <rPh sb="506" eb="508">
      <t>カクジツ</t>
    </rPh>
    <rPh sb="512" eb="513">
      <t>ワル</t>
    </rPh>
    <rPh sb="514" eb="516">
      <t>シセツ</t>
    </rPh>
    <rPh sb="526" eb="528">
      <t>シセツ</t>
    </rPh>
    <rPh sb="529" eb="532">
      <t>トウハイゴウ</t>
    </rPh>
    <rPh sb="535" eb="537">
      <t>ケントウ</t>
    </rPh>
    <rPh sb="538" eb="540">
      <t>ヒツヨウ</t>
    </rPh>
    <rPh sb="559" eb="560">
      <t>フル</t>
    </rPh>
    <rPh sb="561" eb="564">
      <t>タイシンセイ</t>
    </rPh>
    <rPh sb="565" eb="566">
      <t>ナ</t>
    </rPh>
    <rPh sb="641" eb="642">
      <t>ス</t>
    </rPh>
    <rPh sb="643" eb="644">
      <t>ミズ</t>
    </rPh>
    <phoneticPr fontId="17"/>
  </si>
  <si>
    <r>
      <t xml:space="preserve">今後も継続した配水管や水道施設の更新が必要となるため、平成28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t>
    </r>
    <r>
      <rPr>
        <sz val="11"/>
        <color rgb="FFFF0000"/>
        <rFont val="ＭＳ Ｐゴシック"/>
        <family val="3"/>
        <charset val="128"/>
      </rPr>
      <t>　</t>
    </r>
    <r>
      <rPr>
        <sz val="11"/>
        <rFont val="ＭＳ Ｐゴシック"/>
        <family val="3"/>
        <charset val="128"/>
      </rPr>
      <t>経営戦略の見直し時期について、</t>
    </r>
    <r>
      <rPr>
        <sz val="11"/>
        <color theme="1"/>
        <rFont val="ＭＳ Ｐゴシック"/>
        <family val="3"/>
        <charset val="128"/>
      </rPr>
      <t>令和8年度</t>
    </r>
    <r>
      <rPr>
        <sz val="11"/>
        <rFont val="ＭＳ Ｐゴシック"/>
        <family val="3"/>
        <charset val="128"/>
      </rPr>
      <t>を予定してる。</t>
    </r>
    <rPh sb="27" eb="29">
      <t>ヘイセイ</t>
    </rPh>
    <rPh sb="31" eb="32">
      <t>ネン</t>
    </rPh>
    <rPh sb="32" eb="33">
      <t>ド</t>
    </rPh>
    <rPh sb="34" eb="36">
      <t>サクテイ</t>
    </rPh>
    <rPh sb="38" eb="40">
      <t>ケイエイ</t>
    </rPh>
    <rPh sb="40" eb="42">
      <t>センリャク</t>
    </rPh>
    <rPh sb="43" eb="44">
      <t>モト</t>
    </rPh>
    <rPh sb="149" eb="151">
      <t>ケイエイ</t>
    </rPh>
    <rPh sb="151" eb="153">
      <t>センリャク</t>
    </rPh>
    <rPh sb="154" eb="156">
      <t>ミナオ</t>
    </rPh>
    <rPh sb="157" eb="159">
      <t>ジキ</t>
    </rPh>
    <rPh sb="167" eb="169">
      <t>ネンド</t>
    </rPh>
    <rPh sb="170" eb="172">
      <t>ヨテイ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</si>
</sst>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Ｐゴシック"/>
      <family val="3"/>
      <charset val="128"/>
    </font>
    <font>
      <sz val="6"/>
      <name val="游ゴシック"/>
      <family val="2"/>
      <charset val="128"/>
      <scheme val="minor"/>
    </font>
    <font>
      <sz val="11"/>
      <color theme="1"/>
      <name val="ＭＳ Ｐゴシック"/>
      <family val="3"/>
      <charset val="128"/>
    </font>
    <font>
      <sz val="11"/>
      <name val="ＭＳ Ｐゴシック"/>
      <family val="3"/>
      <charset val="128"/>
    </font>
    <font>
      <sz val="11"/>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0.44</c:v>
                </c:pt>
                <c:pt idx="2">
                  <c:v>0.64</c:v>
                </c:pt>
                <c:pt idx="3">
                  <c:v>1.32</c:v>
                </c:pt>
                <c:pt idx="4">
                  <c:v>1.36</c:v>
                </c:pt>
              </c:numCache>
            </c:numRef>
          </c:val>
          <c:extLst>
            <c:ext xmlns:c16="http://schemas.microsoft.com/office/drawing/2014/chart" uri="{C3380CC4-5D6E-409C-BE32-E72D297353CC}">
              <c16:uniqueId val="{00000000-8DF3-4F0C-9F4C-98DAF843BB34}"/>
            </c:ext>
          </c:extLst>
        </c:ser>
        <c:dLbls>
          <c:showLegendKey val="0"/>
          <c:showVal val="0"/>
          <c:showCatName val="0"/>
          <c:showSerName val="0"/>
          <c:showPercent val="0"/>
          <c:showBubbleSize val="0"/>
        </c:dLbls>
        <c:gapWidth val="150"/>
        <c:axId val="203683656"/>
        <c:axId val="10629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8DF3-4F0C-9F4C-98DAF843BB34}"/>
            </c:ext>
          </c:extLst>
        </c:ser>
        <c:dLbls>
          <c:showLegendKey val="0"/>
          <c:showVal val="0"/>
          <c:showCatName val="0"/>
          <c:showSerName val="0"/>
          <c:showPercent val="0"/>
          <c:showBubbleSize val="0"/>
        </c:dLbls>
        <c:marker val="1"/>
        <c:smooth val="0"/>
        <c:axId val="203683656"/>
        <c:axId val="106295888"/>
      </c:lineChart>
      <c:dateAx>
        <c:axId val="203683656"/>
        <c:scaling>
          <c:orientation val="minMax"/>
        </c:scaling>
        <c:delete val="1"/>
        <c:axPos val="b"/>
        <c:numFmt formatCode="ge" sourceLinked="1"/>
        <c:majorTickMark val="none"/>
        <c:minorTickMark val="none"/>
        <c:tickLblPos val="none"/>
        <c:crossAx val="106295888"/>
        <c:crosses val="autoZero"/>
        <c:auto val="1"/>
        <c:lblOffset val="100"/>
        <c:baseTimeUnit val="years"/>
      </c:dateAx>
      <c:valAx>
        <c:axId val="10629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8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60.71</c:v>
                </c:pt>
                <c:pt idx="1">
                  <c:v>61.05</c:v>
                </c:pt>
                <c:pt idx="2">
                  <c:v>63.83</c:v>
                </c:pt>
                <c:pt idx="3">
                  <c:v>63.53</c:v>
                </c:pt>
                <c:pt idx="4">
                  <c:v>64.42</c:v>
                </c:pt>
              </c:numCache>
            </c:numRef>
          </c:val>
          <c:extLst>
            <c:ext xmlns:c16="http://schemas.microsoft.com/office/drawing/2014/chart" uri="{C3380CC4-5D6E-409C-BE32-E72D297353CC}">
              <c16:uniqueId val="{00000000-0274-4F39-A6D6-C4153878BE33}"/>
            </c:ext>
          </c:extLst>
        </c:ser>
        <c:dLbls>
          <c:showLegendKey val="0"/>
          <c:showVal val="0"/>
          <c:showCatName val="0"/>
          <c:showSerName val="0"/>
          <c:showPercent val="0"/>
          <c:showBubbleSize val="0"/>
        </c:dLbls>
        <c:gapWidth val="150"/>
        <c:axId val="241673680"/>
        <c:axId val="2416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0274-4F39-A6D6-C4153878BE33}"/>
            </c:ext>
          </c:extLst>
        </c:ser>
        <c:dLbls>
          <c:showLegendKey val="0"/>
          <c:showVal val="0"/>
          <c:showCatName val="0"/>
          <c:showSerName val="0"/>
          <c:showPercent val="0"/>
          <c:showBubbleSize val="0"/>
        </c:dLbls>
        <c:marker val="1"/>
        <c:smooth val="0"/>
        <c:axId val="241673680"/>
        <c:axId val="241674072"/>
      </c:lineChart>
      <c:dateAx>
        <c:axId val="241673680"/>
        <c:scaling>
          <c:orientation val="minMax"/>
        </c:scaling>
        <c:delete val="1"/>
        <c:axPos val="b"/>
        <c:numFmt formatCode="ge" sourceLinked="1"/>
        <c:majorTickMark val="none"/>
        <c:minorTickMark val="none"/>
        <c:tickLblPos val="none"/>
        <c:crossAx val="241674072"/>
        <c:crosses val="autoZero"/>
        <c:auto val="1"/>
        <c:lblOffset val="100"/>
        <c:baseTimeUnit val="years"/>
      </c:dateAx>
      <c:valAx>
        <c:axId val="24167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52.59</c:v>
                </c:pt>
                <c:pt idx="1">
                  <c:v>53.31</c:v>
                </c:pt>
                <c:pt idx="2">
                  <c:v>49.38</c:v>
                </c:pt>
                <c:pt idx="3">
                  <c:v>50.78</c:v>
                </c:pt>
                <c:pt idx="4">
                  <c:v>49.2</c:v>
                </c:pt>
              </c:numCache>
            </c:numRef>
          </c:val>
          <c:extLst>
            <c:ext xmlns:c16="http://schemas.microsoft.com/office/drawing/2014/chart" uri="{C3380CC4-5D6E-409C-BE32-E72D297353CC}">
              <c16:uniqueId val="{00000000-9A0F-4A01-A739-AAF5C77E35C7}"/>
            </c:ext>
          </c:extLst>
        </c:ser>
        <c:dLbls>
          <c:showLegendKey val="0"/>
          <c:showVal val="0"/>
          <c:showCatName val="0"/>
          <c:showSerName val="0"/>
          <c:showPercent val="0"/>
          <c:showBubbleSize val="0"/>
        </c:dLbls>
        <c:gapWidth val="150"/>
        <c:axId val="241675248"/>
        <c:axId val="24167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9A0F-4A01-A739-AAF5C77E35C7}"/>
            </c:ext>
          </c:extLst>
        </c:ser>
        <c:dLbls>
          <c:showLegendKey val="0"/>
          <c:showVal val="0"/>
          <c:showCatName val="0"/>
          <c:showSerName val="0"/>
          <c:showPercent val="0"/>
          <c:showBubbleSize val="0"/>
        </c:dLbls>
        <c:marker val="1"/>
        <c:smooth val="0"/>
        <c:axId val="241675248"/>
        <c:axId val="241675640"/>
      </c:lineChart>
      <c:dateAx>
        <c:axId val="241675248"/>
        <c:scaling>
          <c:orientation val="minMax"/>
        </c:scaling>
        <c:delete val="1"/>
        <c:axPos val="b"/>
        <c:numFmt formatCode="ge" sourceLinked="1"/>
        <c:majorTickMark val="none"/>
        <c:minorTickMark val="none"/>
        <c:tickLblPos val="none"/>
        <c:crossAx val="241675640"/>
        <c:crosses val="autoZero"/>
        <c:auto val="1"/>
        <c:lblOffset val="100"/>
        <c:baseTimeUnit val="years"/>
      </c:dateAx>
      <c:valAx>
        <c:axId val="2416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58.98</c:v>
                </c:pt>
                <c:pt idx="1">
                  <c:v>60.2</c:v>
                </c:pt>
                <c:pt idx="2">
                  <c:v>58.48</c:v>
                </c:pt>
                <c:pt idx="3">
                  <c:v>54.56</c:v>
                </c:pt>
                <c:pt idx="4">
                  <c:v>52.75</c:v>
                </c:pt>
              </c:numCache>
            </c:numRef>
          </c:val>
          <c:extLst>
            <c:ext xmlns:c16="http://schemas.microsoft.com/office/drawing/2014/chart" uri="{C3380CC4-5D6E-409C-BE32-E72D297353CC}">
              <c16:uniqueId val="{00000000-2575-464F-B30F-13E30985CAA4}"/>
            </c:ext>
          </c:extLst>
        </c:ser>
        <c:dLbls>
          <c:showLegendKey val="0"/>
          <c:showVal val="0"/>
          <c:showCatName val="0"/>
          <c:showSerName val="0"/>
          <c:showPercent val="0"/>
          <c:showBubbleSize val="0"/>
        </c:dLbls>
        <c:gapWidth val="150"/>
        <c:axId val="241011456"/>
        <c:axId val="2410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2575-464F-B30F-13E30985CAA4}"/>
            </c:ext>
          </c:extLst>
        </c:ser>
        <c:dLbls>
          <c:showLegendKey val="0"/>
          <c:showVal val="0"/>
          <c:showCatName val="0"/>
          <c:showSerName val="0"/>
          <c:showPercent val="0"/>
          <c:showBubbleSize val="0"/>
        </c:dLbls>
        <c:marker val="1"/>
        <c:smooth val="0"/>
        <c:axId val="241011456"/>
        <c:axId val="241016960"/>
      </c:lineChart>
      <c:dateAx>
        <c:axId val="241011456"/>
        <c:scaling>
          <c:orientation val="minMax"/>
        </c:scaling>
        <c:delete val="1"/>
        <c:axPos val="b"/>
        <c:numFmt formatCode="ge" sourceLinked="1"/>
        <c:majorTickMark val="none"/>
        <c:minorTickMark val="none"/>
        <c:tickLblPos val="none"/>
        <c:crossAx val="241016960"/>
        <c:crosses val="autoZero"/>
        <c:auto val="1"/>
        <c:lblOffset val="100"/>
        <c:baseTimeUnit val="years"/>
      </c:dateAx>
      <c:valAx>
        <c:axId val="2410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3-4BEB-B918-0B6FDD28E32A}"/>
            </c:ext>
          </c:extLst>
        </c:ser>
        <c:dLbls>
          <c:showLegendKey val="0"/>
          <c:showVal val="0"/>
          <c:showCatName val="0"/>
          <c:showSerName val="0"/>
          <c:showPercent val="0"/>
          <c:showBubbleSize val="0"/>
        </c:dLbls>
        <c:gapWidth val="150"/>
        <c:axId val="201935648"/>
        <c:axId val="20193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3-4BEB-B918-0B6FDD28E32A}"/>
            </c:ext>
          </c:extLst>
        </c:ser>
        <c:dLbls>
          <c:showLegendKey val="0"/>
          <c:showVal val="0"/>
          <c:showCatName val="0"/>
          <c:showSerName val="0"/>
          <c:showPercent val="0"/>
          <c:showBubbleSize val="0"/>
        </c:dLbls>
        <c:marker val="1"/>
        <c:smooth val="0"/>
        <c:axId val="201935648"/>
        <c:axId val="201934472"/>
      </c:lineChart>
      <c:dateAx>
        <c:axId val="201935648"/>
        <c:scaling>
          <c:orientation val="minMax"/>
        </c:scaling>
        <c:delete val="1"/>
        <c:axPos val="b"/>
        <c:numFmt formatCode="ge" sourceLinked="1"/>
        <c:majorTickMark val="none"/>
        <c:minorTickMark val="none"/>
        <c:tickLblPos val="none"/>
        <c:crossAx val="201934472"/>
        <c:crosses val="autoZero"/>
        <c:auto val="1"/>
        <c:lblOffset val="100"/>
        <c:baseTimeUnit val="years"/>
      </c:dateAx>
      <c:valAx>
        <c:axId val="2019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7-408D-B8F6-EF0B97004B3B}"/>
            </c:ext>
          </c:extLst>
        </c:ser>
        <c:dLbls>
          <c:showLegendKey val="0"/>
          <c:showVal val="0"/>
          <c:showCatName val="0"/>
          <c:showSerName val="0"/>
          <c:showPercent val="0"/>
          <c:showBubbleSize val="0"/>
        </c:dLbls>
        <c:gapWidth val="150"/>
        <c:axId val="201936824"/>
        <c:axId val="2019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7-408D-B8F6-EF0B97004B3B}"/>
            </c:ext>
          </c:extLst>
        </c:ser>
        <c:dLbls>
          <c:showLegendKey val="0"/>
          <c:showVal val="0"/>
          <c:showCatName val="0"/>
          <c:showSerName val="0"/>
          <c:showPercent val="0"/>
          <c:showBubbleSize val="0"/>
        </c:dLbls>
        <c:marker val="1"/>
        <c:smooth val="0"/>
        <c:axId val="201936824"/>
        <c:axId val="201937216"/>
      </c:lineChart>
      <c:dateAx>
        <c:axId val="201936824"/>
        <c:scaling>
          <c:orientation val="minMax"/>
        </c:scaling>
        <c:delete val="1"/>
        <c:axPos val="b"/>
        <c:numFmt formatCode="ge" sourceLinked="1"/>
        <c:majorTickMark val="none"/>
        <c:minorTickMark val="none"/>
        <c:tickLblPos val="none"/>
        <c:crossAx val="201937216"/>
        <c:crosses val="autoZero"/>
        <c:auto val="1"/>
        <c:lblOffset val="100"/>
        <c:baseTimeUnit val="years"/>
      </c:dateAx>
      <c:valAx>
        <c:axId val="2019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5-4BB8-8EC0-10BF27BB7501}"/>
            </c:ext>
          </c:extLst>
        </c:ser>
        <c:dLbls>
          <c:showLegendKey val="0"/>
          <c:showVal val="0"/>
          <c:showCatName val="0"/>
          <c:showSerName val="0"/>
          <c:showPercent val="0"/>
          <c:showBubbleSize val="0"/>
        </c:dLbls>
        <c:gapWidth val="150"/>
        <c:axId val="201939960"/>
        <c:axId val="201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5-4BB8-8EC0-10BF27BB7501}"/>
            </c:ext>
          </c:extLst>
        </c:ser>
        <c:dLbls>
          <c:showLegendKey val="0"/>
          <c:showVal val="0"/>
          <c:showCatName val="0"/>
          <c:showSerName val="0"/>
          <c:showPercent val="0"/>
          <c:showBubbleSize val="0"/>
        </c:dLbls>
        <c:marker val="1"/>
        <c:smooth val="0"/>
        <c:axId val="201939960"/>
        <c:axId val="201940352"/>
      </c:lineChart>
      <c:dateAx>
        <c:axId val="201939960"/>
        <c:scaling>
          <c:orientation val="minMax"/>
        </c:scaling>
        <c:delete val="1"/>
        <c:axPos val="b"/>
        <c:numFmt formatCode="ge" sourceLinked="1"/>
        <c:majorTickMark val="none"/>
        <c:minorTickMark val="none"/>
        <c:tickLblPos val="none"/>
        <c:crossAx val="201940352"/>
        <c:crosses val="autoZero"/>
        <c:auto val="1"/>
        <c:lblOffset val="100"/>
        <c:baseTimeUnit val="years"/>
      </c:dateAx>
      <c:valAx>
        <c:axId val="201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6-4F9A-A471-8849FFD132CB}"/>
            </c:ext>
          </c:extLst>
        </c:ser>
        <c:dLbls>
          <c:showLegendKey val="0"/>
          <c:showVal val="0"/>
          <c:showCatName val="0"/>
          <c:showSerName val="0"/>
          <c:showPercent val="0"/>
          <c:showBubbleSize val="0"/>
        </c:dLbls>
        <c:gapWidth val="150"/>
        <c:axId val="241413912"/>
        <c:axId val="2414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6-4F9A-A471-8849FFD132CB}"/>
            </c:ext>
          </c:extLst>
        </c:ser>
        <c:dLbls>
          <c:showLegendKey val="0"/>
          <c:showVal val="0"/>
          <c:showCatName val="0"/>
          <c:showSerName val="0"/>
          <c:showPercent val="0"/>
          <c:showBubbleSize val="0"/>
        </c:dLbls>
        <c:marker val="1"/>
        <c:smooth val="0"/>
        <c:axId val="241413912"/>
        <c:axId val="241414304"/>
      </c:lineChart>
      <c:dateAx>
        <c:axId val="241413912"/>
        <c:scaling>
          <c:orientation val="minMax"/>
        </c:scaling>
        <c:delete val="1"/>
        <c:axPos val="b"/>
        <c:numFmt formatCode="ge" sourceLinked="1"/>
        <c:majorTickMark val="none"/>
        <c:minorTickMark val="none"/>
        <c:tickLblPos val="none"/>
        <c:crossAx val="241414304"/>
        <c:crosses val="autoZero"/>
        <c:auto val="1"/>
        <c:lblOffset val="100"/>
        <c:baseTimeUnit val="years"/>
      </c:dateAx>
      <c:valAx>
        <c:axId val="2414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1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1998</c:v>
                </c:pt>
                <c:pt idx="1">
                  <c:v>1864.68</c:v>
                </c:pt>
                <c:pt idx="2">
                  <c:v>1805.57</c:v>
                </c:pt>
                <c:pt idx="3">
                  <c:v>1697.37</c:v>
                </c:pt>
                <c:pt idx="4">
                  <c:v>1604.58</c:v>
                </c:pt>
              </c:numCache>
            </c:numRef>
          </c:val>
          <c:extLst>
            <c:ext xmlns:c16="http://schemas.microsoft.com/office/drawing/2014/chart" uri="{C3380CC4-5D6E-409C-BE32-E72D297353CC}">
              <c16:uniqueId val="{00000000-6623-497C-9C45-B9685D175096}"/>
            </c:ext>
          </c:extLst>
        </c:ser>
        <c:dLbls>
          <c:showLegendKey val="0"/>
          <c:showVal val="0"/>
          <c:showCatName val="0"/>
          <c:showSerName val="0"/>
          <c:showPercent val="0"/>
          <c:showBubbleSize val="0"/>
        </c:dLbls>
        <c:gapWidth val="150"/>
        <c:axId val="201941528"/>
        <c:axId val="20193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623-497C-9C45-B9685D175096}"/>
            </c:ext>
          </c:extLst>
        </c:ser>
        <c:dLbls>
          <c:showLegendKey val="0"/>
          <c:showVal val="0"/>
          <c:showCatName val="0"/>
          <c:showSerName val="0"/>
          <c:showPercent val="0"/>
          <c:showBubbleSize val="0"/>
        </c:dLbls>
        <c:marker val="1"/>
        <c:smooth val="0"/>
        <c:axId val="201941528"/>
        <c:axId val="201939568"/>
      </c:lineChart>
      <c:dateAx>
        <c:axId val="201941528"/>
        <c:scaling>
          <c:orientation val="minMax"/>
        </c:scaling>
        <c:delete val="1"/>
        <c:axPos val="b"/>
        <c:numFmt formatCode="ge" sourceLinked="1"/>
        <c:majorTickMark val="none"/>
        <c:minorTickMark val="none"/>
        <c:tickLblPos val="none"/>
        <c:crossAx val="201939568"/>
        <c:crosses val="autoZero"/>
        <c:auto val="1"/>
        <c:lblOffset val="100"/>
        <c:baseTimeUnit val="years"/>
      </c:dateAx>
      <c:valAx>
        <c:axId val="20193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38.869999999999997</c:v>
                </c:pt>
                <c:pt idx="1">
                  <c:v>38.07</c:v>
                </c:pt>
                <c:pt idx="2">
                  <c:v>35.47</c:v>
                </c:pt>
                <c:pt idx="3">
                  <c:v>37.14</c:v>
                </c:pt>
                <c:pt idx="4">
                  <c:v>37.76</c:v>
                </c:pt>
              </c:numCache>
            </c:numRef>
          </c:val>
          <c:extLst>
            <c:ext xmlns:c16="http://schemas.microsoft.com/office/drawing/2014/chart" uri="{C3380CC4-5D6E-409C-BE32-E72D297353CC}">
              <c16:uniqueId val="{00000000-8196-40E6-8197-C57F035AE778}"/>
            </c:ext>
          </c:extLst>
        </c:ser>
        <c:dLbls>
          <c:showLegendKey val="0"/>
          <c:showVal val="0"/>
          <c:showCatName val="0"/>
          <c:showSerName val="0"/>
          <c:showPercent val="0"/>
          <c:showBubbleSize val="0"/>
        </c:dLbls>
        <c:gapWidth val="150"/>
        <c:axId val="201938392"/>
        <c:axId val="24141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196-40E6-8197-C57F035AE778}"/>
            </c:ext>
          </c:extLst>
        </c:ser>
        <c:dLbls>
          <c:showLegendKey val="0"/>
          <c:showVal val="0"/>
          <c:showCatName val="0"/>
          <c:showSerName val="0"/>
          <c:showPercent val="0"/>
          <c:showBubbleSize val="0"/>
        </c:dLbls>
        <c:marker val="1"/>
        <c:smooth val="0"/>
        <c:axId val="201938392"/>
        <c:axId val="241415480"/>
      </c:lineChart>
      <c:dateAx>
        <c:axId val="201938392"/>
        <c:scaling>
          <c:orientation val="minMax"/>
        </c:scaling>
        <c:delete val="1"/>
        <c:axPos val="b"/>
        <c:numFmt formatCode="ge" sourceLinked="1"/>
        <c:majorTickMark val="none"/>
        <c:minorTickMark val="none"/>
        <c:tickLblPos val="none"/>
        <c:crossAx val="241415480"/>
        <c:crosses val="autoZero"/>
        <c:auto val="1"/>
        <c:lblOffset val="100"/>
        <c:baseTimeUnit val="years"/>
      </c:dateAx>
      <c:valAx>
        <c:axId val="24141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519.48</c:v>
                </c:pt>
                <c:pt idx="1">
                  <c:v>531.91</c:v>
                </c:pt>
                <c:pt idx="2">
                  <c:v>579.78</c:v>
                </c:pt>
                <c:pt idx="3">
                  <c:v>545.91</c:v>
                </c:pt>
                <c:pt idx="4">
                  <c:v>545.84</c:v>
                </c:pt>
              </c:numCache>
            </c:numRef>
          </c:val>
          <c:extLst>
            <c:ext xmlns:c16="http://schemas.microsoft.com/office/drawing/2014/chart" uri="{C3380CC4-5D6E-409C-BE32-E72D297353CC}">
              <c16:uniqueId val="{00000000-0CE1-47DE-AFB7-D4CEDF9901BA}"/>
            </c:ext>
          </c:extLst>
        </c:ser>
        <c:dLbls>
          <c:showLegendKey val="0"/>
          <c:showVal val="0"/>
          <c:showCatName val="0"/>
          <c:showSerName val="0"/>
          <c:showPercent val="0"/>
          <c:showBubbleSize val="0"/>
        </c:dLbls>
        <c:gapWidth val="150"/>
        <c:axId val="241416656"/>
        <c:axId val="24141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0CE1-47DE-AFB7-D4CEDF9901BA}"/>
            </c:ext>
          </c:extLst>
        </c:ser>
        <c:dLbls>
          <c:showLegendKey val="0"/>
          <c:showVal val="0"/>
          <c:showCatName val="0"/>
          <c:showSerName val="0"/>
          <c:showPercent val="0"/>
          <c:showBubbleSize val="0"/>
        </c:dLbls>
        <c:marker val="1"/>
        <c:smooth val="0"/>
        <c:axId val="241416656"/>
        <c:axId val="241417048"/>
      </c:lineChart>
      <c:dateAx>
        <c:axId val="241416656"/>
        <c:scaling>
          <c:orientation val="minMax"/>
        </c:scaling>
        <c:delete val="1"/>
        <c:axPos val="b"/>
        <c:numFmt formatCode="ge" sourceLinked="1"/>
        <c:majorTickMark val="none"/>
        <c:minorTickMark val="none"/>
        <c:tickLblPos val="none"/>
        <c:crossAx val="241417048"/>
        <c:crosses val="autoZero"/>
        <c:auto val="1"/>
        <c:lblOffset val="100"/>
        <c:baseTimeUnit val="years"/>
      </c:dateAx>
      <c:valAx>
        <c:axId val="24141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1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豊根村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1119</v>
      </c>
      <c r="AM8" s="50"/>
      <c r="AN8" s="50"/>
      <c r="AO8" s="50"/>
      <c r="AP8" s="50"/>
      <c r="AQ8" s="50"/>
      <c r="AR8" s="50"/>
      <c r="AS8" s="50"/>
      <c r="AT8" s="46">
        <f>データ!$S$6</f>
        <v>155.88</v>
      </c>
      <c r="AU8" s="46"/>
      <c r="AV8" s="46"/>
      <c r="AW8" s="46"/>
      <c r="AX8" s="46"/>
      <c r="AY8" s="46"/>
      <c r="AZ8" s="46"/>
      <c r="BA8" s="46"/>
      <c r="BB8" s="46">
        <f>データ!$T$6</f>
        <v>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99.46</v>
      </c>
      <c r="Q10" s="46"/>
      <c r="R10" s="46"/>
      <c r="S10" s="46"/>
      <c r="T10" s="46"/>
      <c r="U10" s="46"/>
      <c r="V10" s="46"/>
      <c r="W10" s="50">
        <f>データ!$Q$6</f>
        <v>2700</v>
      </c>
      <c r="X10" s="50"/>
      <c r="Y10" s="50"/>
      <c r="Z10" s="50"/>
      <c r="AA10" s="50"/>
      <c r="AB10" s="50"/>
      <c r="AC10" s="50"/>
      <c r="AD10" s="2"/>
      <c r="AE10" s="2"/>
      <c r="AF10" s="2"/>
      <c r="AG10" s="2"/>
      <c r="AH10" s="2"/>
      <c r="AI10" s="2"/>
      <c r="AJ10" s="2"/>
      <c r="AK10" s="2"/>
      <c r="AL10" s="50">
        <f>データ!$U$6</f>
        <v>1100</v>
      </c>
      <c r="AM10" s="50"/>
      <c r="AN10" s="50"/>
      <c r="AO10" s="50"/>
      <c r="AP10" s="50"/>
      <c r="AQ10" s="50"/>
      <c r="AR10" s="50"/>
      <c r="AS10" s="50"/>
      <c r="AT10" s="46">
        <f>データ!$V$6</f>
        <v>18.760000000000002</v>
      </c>
      <c r="AU10" s="46"/>
      <c r="AV10" s="46"/>
      <c r="AW10" s="46"/>
      <c r="AX10" s="46"/>
      <c r="AY10" s="46"/>
      <c r="AZ10" s="46"/>
      <c r="BA10" s="46"/>
      <c r="BB10" s="46">
        <f>データ!$W$6</f>
        <v>58.64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108</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32VYQiKGWZHzfXWlE9IDWbETgxVxt19/bWOVYZYJFxspJTQ/4Iti2LHrkPTzvjHpU8Aivi2jqllM9sWSVVdd4g==" saltValue="GQR2loJETA9i6UXkF86G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8" t="s">
        <v>51</v>
      </c>
      <c r="I3" s="89"/>
      <c r="J3" s="89"/>
      <c r="K3" s="89"/>
      <c r="L3" s="89"/>
      <c r="M3" s="89"/>
      <c r="N3" s="89"/>
      <c r="O3" s="89"/>
      <c r="P3" s="89"/>
      <c r="Q3" s="89"/>
      <c r="R3" s="89"/>
      <c r="S3" s="89"/>
      <c r="T3" s="89"/>
      <c r="U3" s="89"/>
      <c r="V3" s="89"/>
      <c r="W3" s="90"/>
      <c r="X3" s="94" t="s">
        <v>52</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53</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54</v>
      </c>
      <c r="B4" s="31"/>
      <c r="C4" s="31"/>
      <c r="D4" s="31"/>
      <c r="E4" s="31"/>
      <c r="F4" s="31"/>
      <c r="G4" s="31"/>
      <c r="H4" s="91"/>
      <c r="I4" s="92"/>
      <c r="J4" s="92"/>
      <c r="K4" s="92"/>
      <c r="L4" s="92"/>
      <c r="M4" s="92"/>
      <c r="N4" s="92"/>
      <c r="O4" s="92"/>
      <c r="P4" s="92"/>
      <c r="Q4" s="92"/>
      <c r="R4" s="92"/>
      <c r="S4" s="92"/>
      <c r="T4" s="92"/>
      <c r="U4" s="92"/>
      <c r="V4" s="92"/>
      <c r="W4" s="93"/>
      <c r="X4" s="87" t="s">
        <v>55</v>
      </c>
      <c r="Y4" s="87"/>
      <c r="Z4" s="87"/>
      <c r="AA4" s="87"/>
      <c r="AB4" s="87"/>
      <c r="AC4" s="87"/>
      <c r="AD4" s="87"/>
      <c r="AE4" s="87"/>
      <c r="AF4" s="87"/>
      <c r="AG4" s="87"/>
      <c r="AH4" s="87"/>
      <c r="AI4" s="87" t="s">
        <v>56</v>
      </c>
      <c r="AJ4" s="87"/>
      <c r="AK4" s="87"/>
      <c r="AL4" s="87"/>
      <c r="AM4" s="87"/>
      <c r="AN4" s="87"/>
      <c r="AO4" s="87"/>
      <c r="AP4" s="87"/>
      <c r="AQ4" s="87"/>
      <c r="AR4" s="87"/>
      <c r="AS4" s="87"/>
      <c r="AT4" s="87" t="s">
        <v>57</v>
      </c>
      <c r="AU4" s="87"/>
      <c r="AV4" s="87"/>
      <c r="AW4" s="87"/>
      <c r="AX4" s="87"/>
      <c r="AY4" s="87"/>
      <c r="AZ4" s="87"/>
      <c r="BA4" s="87"/>
      <c r="BB4" s="87"/>
      <c r="BC4" s="87"/>
      <c r="BD4" s="87"/>
      <c r="BE4" s="87" t="s">
        <v>58</v>
      </c>
      <c r="BF4" s="87"/>
      <c r="BG4" s="87"/>
      <c r="BH4" s="87"/>
      <c r="BI4" s="87"/>
      <c r="BJ4" s="87"/>
      <c r="BK4" s="87"/>
      <c r="BL4" s="87"/>
      <c r="BM4" s="87"/>
      <c r="BN4" s="87"/>
      <c r="BO4" s="87"/>
      <c r="BP4" s="87" t="s">
        <v>59</v>
      </c>
      <c r="BQ4" s="87"/>
      <c r="BR4" s="87"/>
      <c r="BS4" s="87"/>
      <c r="BT4" s="87"/>
      <c r="BU4" s="87"/>
      <c r="BV4" s="87"/>
      <c r="BW4" s="87"/>
      <c r="BX4" s="87"/>
      <c r="BY4" s="87"/>
      <c r="BZ4" s="87"/>
      <c r="CA4" s="87" t="s">
        <v>60</v>
      </c>
      <c r="CB4" s="87"/>
      <c r="CC4" s="87"/>
      <c r="CD4" s="87"/>
      <c r="CE4" s="87"/>
      <c r="CF4" s="87"/>
      <c r="CG4" s="87"/>
      <c r="CH4" s="87"/>
      <c r="CI4" s="87"/>
      <c r="CJ4" s="87"/>
      <c r="CK4" s="87"/>
      <c r="CL4" s="87" t="s">
        <v>61</v>
      </c>
      <c r="CM4" s="87"/>
      <c r="CN4" s="87"/>
      <c r="CO4" s="87"/>
      <c r="CP4" s="87"/>
      <c r="CQ4" s="87"/>
      <c r="CR4" s="87"/>
      <c r="CS4" s="87"/>
      <c r="CT4" s="87"/>
      <c r="CU4" s="87"/>
      <c r="CV4" s="87"/>
      <c r="CW4" s="87" t="s">
        <v>62</v>
      </c>
      <c r="CX4" s="87"/>
      <c r="CY4" s="87"/>
      <c r="CZ4" s="87"/>
      <c r="DA4" s="87"/>
      <c r="DB4" s="87"/>
      <c r="DC4" s="87"/>
      <c r="DD4" s="87"/>
      <c r="DE4" s="87"/>
      <c r="DF4" s="87"/>
      <c r="DG4" s="87"/>
      <c r="DH4" s="87" t="s">
        <v>63</v>
      </c>
      <c r="DI4" s="87"/>
      <c r="DJ4" s="87"/>
      <c r="DK4" s="87"/>
      <c r="DL4" s="87"/>
      <c r="DM4" s="87"/>
      <c r="DN4" s="87"/>
      <c r="DO4" s="87"/>
      <c r="DP4" s="87"/>
      <c r="DQ4" s="87"/>
      <c r="DR4" s="87"/>
      <c r="DS4" s="87" t="s">
        <v>64</v>
      </c>
      <c r="DT4" s="87"/>
      <c r="DU4" s="87"/>
      <c r="DV4" s="87"/>
      <c r="DW4" s="87"/>
      <c r="DX4" s="87"/>
      <c r="DY4" s="87"/>
      <c r="DZ4" s="87"/>
      <c r="EA4" s="87"/>
      <c r="EB4" s="87"/>
      <c r="EC4" s="87"/>
      <c r="ED4" s="87" t="s">
        <v>65</v>
      </c>
      <c r="EE4" s="87"/>
      <c r="EF4" s="87"/>
      <c r="EG4" s="87"/>
      <c r="EH4" s="87"/>
      <c r="EI4" s="87"/>
      <c r="EJ4" s="87"/>
      <c r="EK4" s="87"/>
      <c r="EL4" s="87"/>
      <c r="EM4" s="87"/>
      <c r="EN4" s="87"/>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235636</v>
      </c>
      <c r="D6" s="34">
        <f t="shared" si="3"/>
        <v>47</v>
      </c>
      <c r="E6" s="34">
        <f t="shared" si="3"/>
        <v>1</v>
      </c>
      <c r="F6" s="34">
        <f t="shared" si="3"/>
        <v>0</v>
      </c>
      <c r="G6" s="34">
        <f t="shared" si="3"/>
        <v>0</v>
      </c>
      <c r="H6" s="34" t="str">
        <f t="shared" si="3"/>
        <v>愛知県　豊根村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99.46</v>
      </c>
      <c r="Q6" s="35">
        <f t="shared" si="3"/>
        <v>2700</v>
      </c>
      <c r="R6" s="35">
        <f t="shared" si="3"/>
        <v>1119</v>
      </c>
      <c r="S6" s="35">
        <f t="shared" si="3"/>
        <v>155.88</v>
      </c>
      <c r="T6" s="35">
        <f t="shared" si="3"/>
        <v>7.18</v>
      </c>
      <c r="U6" s="35">
        <f t="shared" si="3"/>
        <v>1100</v>
      </c>
      <c r="V6" s="35">
        <f t="shared" si="3"/>
        <v>18.760000000000002</v>
      </c>
      <c r="W6" s="35">
        <f t="shared" si="3"/>
        <v>58.64</v>
      </c>
      <c r="X6" s="36">
        <f>IF(X7="",NA(),X7)</f>
        <v>58.98</v>
      </c>
      <c r="Y6" s="36">
        <f t="shared" ref="Y6:AG6" si="4">IF(Y7="",NA(),Y7)</f>
        <v>60.2</v>
      </c>
      <c r="Z6" s="36">
        <f t="shared" si="4"/>
        <v>58.48</v>
      </c>
      <c r="AA6" s="36">
        <f t="shared" si="4"/>
        <v>54.56</v>
      </c>
      <c r="AB6" s="36">
        <f t="shared" si="4"/>
        <v>52.75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1998</v>
      </c>
      <c r="BF6" s="36">
        <f t="shared" ref="BF6:BN6" si="7">IF(BF7="",NA(),BF7)</f>
        <v>1864.68</v>
      </c>
      <c r="BG6" s="36">
        <f t="shared" si="7"/>
        <v>1805.57</v>
      </c>
      <c r="BH6" s="36">
        <f t="shared" si="7"/>
        <v>1697.37</v>
      </c>
      <c r="BI6" s="36">
        <f t="shared" si="7"/>
        <v>1604.58</v>
      </c>
      <c r="BJ6" s="36">
        <f t="shared" si="7"/>
        <v>1486.62</v>
      </c>
      <c r="BK6" s="36">
        <f t="shared" si="7"/>
        <v>1510.14</v>
      </c>
      <c r="BL6" s="36">
        <f t="shared" si="7"/>
        <v>1595.62</v>
      </c>
      <c r="BM6" s="36">
        <f t="shared" si="7"/>
        <v>1302.33</v>
      </c>
      <c r="BN6" s="36">
        <f t="shared" si="7"/>
        <v>1274.21</v>
      </c>
      <c r="BO6" s="35" t="str">
        <f>IF(BO7="","",IF(BO7="-","【-】","【"&amp;SUBSTITUTE(TEXT(BO7,"#,##0.00"),"-","△")&amp;"】"))</f>
        <v>【1,074.14】</v>
      </c>
      <c r="BP6" s="36">
        <f>IF(BP7="",NA(),BP7)</f>
        <v>38.869999999999997</v>
      </c>
      <c r="BQ6" s="36">
        <f t="shared" ref="BQ6:BY6" si="8">IF(BQ7="",NA(),BQ7)</f>
        <v>38.07</v>
      </c>
      <c r="BR6" s="36">
        <f t="shared" si="8"/>
        <v>35.47</v>
      </c>
      <c r="BS6" s="36">
        <f t="shared" si="8"/>
        <v>37.14</v>
      </c>
      <c r="BT6" s="36">
        <f t="shared" si="8"/>
        <v>37.76</v>
      </c>
      <c r="BU6" s="36">
        <f t="shared" si="8"/>
        <v>24.39</v>
      </c>
      <c r="BV6" s="36">
        <f t="shared" si="8"/>
        <v>22.67</v>
      </c>
      <c r="BW6" s="36">
        <f t="shared" si="8"/>
        <v>37.92</v>
      </c>
      <c r="BX6" s="36">
        <f t="shared" si="8"/>
        <v>40.89</v>
      </c>
      <c r="BY6" s="36">
        <f t="shared" si="8"/>
        <v>41.25</v>
      </c>
      <c r="BZ6" s="35" t="str">
        <f>IF(BZ7="","",IF(BZ7="-","【-】","【"&amp;SUBSTITUTE(TEXT(BZ7,"#,##0.00"),"-","△")&amp;"】"))</f>
        <v>【54.36】</v>
      </c>
      <c r="CA6" s="36">
        <f>IF(CA7="",NA(),CA7)</f>
        <v>519.48</v>
      </c>
      <c r="CB6" s="36">
        <f t="shared" ref="CB6:CJ6" si="9">IF(CB7="",NA(),CB7)</f>
        <v>531.91</v>
      </c>
      <c r="CC6" s="36">
        <f t="shared" si="9"/>
        <v>579.78</v>
      </c>
      <c r="CD6" s="36">
        <f t="shared" si="9"/>
        <v>545.91</v>
      </c>
      <c r="CE6" s="36">
        <f t="shared" si="9"/>
        <v>545.84</v>
      </c>
      <c r="CF6" s="36">
        <f t="shared" si="9"/>
        <v>734.18</v>
      </c>
      <c r="CG6" s="36">
        <f t="shared" si="9"/>
        <v>789.62</v>
      </c>
      <c r="CH6" s="36">
        <f t="shared" si="9"/>
        <v>423.18</v>
      </c>
      <c r="CI6" s="36">
        <f t="shared" si="9"/>
        <v>383.2</v>
      </c>
      <c r="CJ6" s="36">
        <f t="shared" si="9"/>
        <v>383.25</v>
      </c>
      <c r="CK6" s="35" t="str">
        <f>IF(CK7="","",IF(CK7="-","【-】","【"&amp;SUBSTITUTE(TEXT(CK7,"#,##0.00"),"-","△")&amp;"】"))</f>
        <v>【296.40】</v>
      </c>
      <c r="CL6" s="36">
        <f>IF(CL7="",NA(),CL7)</f>
        <v>60.71</v>
      </c>
      <c r="CM6" s="36">
        <f t="shared" ref="CM6:CU6" si="10">IF(CM7="",NA(),CM7)</f>
        <v>61.05</v>
      </c>
      <c r="CN6" s="36">
        <f t="shared" si="10"/>
        <v>63.83</v>
      </c>
      <c r="CO6" s="36">
        <f t="shared" si="10"/>
        <v>63.53</v>
      </c>
      <c r="CP6" s="36">
        <f t="shared" si="10"/>
        <v>64.42</v>
      </c>
      <c r="CQ6" s="36">
        <f t="shared" si="10"/>
        <v>48.36</v>
      </c>
      <c r="CR6" s="36">
        <f t="shared" si="10"/>
        <v>48.7</v>
      </c>
      <c r="CS6" s="36">
        <f t="shared" si="10"/>
        <v>46.9</v>
      </c>
      <c r="CT6" s="36">
        <f t="shared" si="10"/>
        <v>47.95</v>
      </c>
      <c r="CU6" s="36">
        <f t="shared" si="10"/>
        <v>48.26</v>
      </c>
      <c r="CV6" s="35" t="str">
        <f>IF(CV7="","",IF(CV7="-","【-】","【"&amp;SUBSTITUTE(TEXT(CV7,"#,##0.00"),"-","△")&amp;"】"))</f>
        <v>【55.95】</v>
      </c>
      <c r="CW6" s="36">
        <f>IF(CW7="",NA(),CW7)</f>
        <v>52.59</v>
      </c>
      <c r="CX6" s="36">
        <f t="shared" ref="CX6:DF6" si="11">IF(CX7="",NA(),CX7)</f>
        <v>53.31</v>
      </c>
      <c r="CY6" s="36">
        <f t="shared" si="11"/>
        <v>49.38</v>
      </c>
      <c r="CZ6" s="36">
        <f t="shared" si="11"/>
        <v>50.78</v>
      </c>
      <c r="DA6" s="36">
        <f t="shared" si="11"/>
        <v>49.2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0.44</v>
      </c>
      <c r="EF6" s="36">
        <f t="shared" si="14"/>
        <v>0.64</v>
      </c>
      <c r="EG6" s="36">
        <f t="shared" si="14"/>
        <v>1.32</v>
      </c>
      <c r="EH6" s="36">
        <f t="shared" si="14"/>
        <v>1.36</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235636</v>
      </c>
      <c r="D7" s="38">
        <v>47</v>
      </c>
      <c r="E7" s="38">
        <v>1</v>
      </c>
      <c r="F7" s="38">
        <v>0</v>
      </c>
      <c r="G7" s="38">
        <v>0</v>
      </c>
      <c r="H7" s="38" t="s">
        <v>95</v>
      </c>
      <c r="I7" s="38" t="s">
        <v>96</v>
      </c>
      <c r="J7" s="38" t="s">
        <v>97</v>
      </c>
      <c r="K7" s="38" t="s">
        <v>98</v>
      </c>
      <c r="L7" s="38" t="s">
        <v>99</v>
      </c>
      <c r="M7" s="38" t="s">
        <v>100</v>
      </c>
      <c r="N7" s="39" t="s">
        <v>101</v>
      </c>
      <c r="O7" s="39" t="s">
        <v>102</v>
      </c>
      <c r="P7" s="39">
        <v>99.46</v>
      </c>
      <c r="Q7" s="39">
        <v>2700</v>
      </c>
      <c r="R7" s="39">
        <v>1119</v>
      </c>
      <c r="S7" s="39">
        <v>155.88</v>
      </c>
      <c r="T7" s="39">
        <v>7.18</v>
      </c>
      <c r="U7" s="39">
        <v>1100</v>
      </c>
      <c r="V7" s="39">
        <v>18.760000000000002</v>
      </c>
      <c r="W7" s="39">
        <v>58.64</v>
      </c>
      <c r="X7" s="39">
        <v>58.98</v>
      </c>
      <c r="Y7" s="39">
        <v>60.2</v>
      </c>
      <c r="Z7" s="39">
        <v>58.48</v>
      </c>
      <c r="AA7" s="39">
        <v>54.56</v>
      </c>
      <c r="AB7" s="39">
        <v>52.75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1998</v>
      </c>
      <c r="BF7" s="39">
        <v>1864.68</v>
      </c>
      <c r="BG7" s="39">
        <v>1805.57</v>
      </c>
      <c r="BH7" s="39">
        <v>1697.37</v>
      </c>
      <c r="BI7" s="39">
        <v>1604.58</v>
      </c>
      <c r="BJ7" s="39">
        <v>1486.62</v>
      </c>
      <c r="BK7" s="39">
        <v>1510.14</v>
      </c>
      <c r="BL7" s="39">
        <v>1595.62</v>
      </c>
      <c r="BM7" s="39">
        <v>1302.33</v>
      </c>
      <c r="BN7" s="39">
        <v>1274.21</v>
      </c>
      <c r="BO7" s="39">
        <v>1074.1400000000001</v>
      </c>
      <c r="BP7" s="39">
        <v>38.869999999999997</v>
      </c>
      <c r="BQ7" s="39">
        <v>38.07</v>
      </c>
      <c r="BR7" s="39">
        <v>35.47</v>
      </c>
      <c r="BS7" s="39">
        <v>37.14</v>
      </c>
      <c r="BT7" s="39">
        <v>37.76</v>
      </c>
      <c r="BU7" s="39">
        <v>24.39</v>
      </c>
      <c r="BV7" s="39">
        <v>22.67</v>
      </c>
      <c r="BW7" s="39">
        <v>37.92</v>
      </c>
      <c r="BX7" s="39">
        <v>40.89</v>
      </c>
      <c r="BY7" s="39">
        <v>41.25</v>
      </c>
      <c r="BZ7" s="39">
        <v>54.36</v>
      </c>
      <c r="CA7" s="39">
        <v>519.48</v>
      </c>
      <c r="CB7" s="39">
        <v>531.91</v>
      </c>
      <c r="CC7" s="39">
        <v>579.78</v>
      </c>
      <c r="CD7" s="39">
        <v>545.91</v>
      </c>
      <c r="CE7" s="39">
        <v>545.84</v>
      </c>
      <c r="CF7" s="39">
        <v>734.18</v>
      </c>
      <c r="CG7" s="39">
        <v>789.62</v>
      </c>
      <c r="CH7" s="39">
        <v>423.18</v>
      </c>
      <c r="CI7" s="39">
        <v>383.2</v>
      </c>
      <c r="CJ7" s="39">
        <v>383.25</v>
      </c>
      <c r="CK7" s="39">
        <v>296.39999999999998</v>
      </c>
      <c r="CL7" s="39">
        <v>60.71</v>
      </c>
      <c r="CM7" s="39">
        <v>61.05</v>
      </c>
      <c r="CN7" s="39">
        <v>63.83</v>
      </c>
      <c r="CO7" s="39">
        <v>63.53</v>
      </c>
      <c r="CP7" s="39">
        <v>64.42</v>
      </c>
      <c r="CQ7" s="39">
        <v>48.36</v>
      </c>
      <c r="CR7" s="39">
        <v>48.7</v>
      </c>
      <c r="CS7" s="39">
        <v>46.9</v>
      </c>
      <c r="CT7" s="39">
        <v>47.95</v>
      </c>
      <c r="CU7" s="39">
        <v>48.26</v>
      </c>
      <c r="CV7" s="39">
        <v>55.95</v>
      </c>
      <c r="CW7" s="39">
        <v>52.59</v>
      </c>
      <c r="CX7" s="39">
        <v>53.31</v>
      </c>
      <c r="CY7" s="39">
        <v>49.38</v>
      </c>
      <c r="CZ7" s="39">
        <v>50.78</v>
      </c>
      <c r="DA7" s="39">
        <v>49.2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0.44</v>
      </c>
      <c r="EF7" s="39">
        <v>0.64</v>
      </c>
      <c r="EG7" s="39">
        <v>1.32</v>
      </c>
      <c r="EH7" s="39">
        <v>1.36</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2020-02-13T11:49:46Z</cp:lastPrinted>
  <dcterms:created xsi:type="dcterms:W3CDTF">2019-12-05T04:38:08Z</dcterms:created>
  <dcterms:modified xsi:type="dcterms:W3CDTF">2020-02-13T11:49:48Z</dcterms:modified>
  <cp:category/>
</cp:coreProperties>
</file>