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200204 公営企業に係る「経営比較分析表」の分析等の確認について\再提出\"/>
    </mc:Choice>
  </mc:AlternateContent>
  <workbookProtection workbookAlgorithmName="SHA-512" workbookHashValue="9xH0J03NsQYwpmHQPFiaEa3RLwbn+ot/SKPTGekJ/xyF3vtTRvTkq6eDcVJOxiJ7l21oFYRpaXCbdE2FD6e2FQ==" workbookSaltValue="pKbe8tE5ms7MksQowouWQ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<sst xmlns="http://schemas.openxmlformats.org/spreadsheetml/2006/main" count="238" uniqueCount="115">
  <si>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</si>
  <si>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</si>
  <si>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</si>
  <si>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</si>
  <si>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</si>
  <si>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</si>
  <si>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</si>
  <si>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</si>
  <si>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</si>
  <si>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</si>
  <si>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</si>
  <si>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</si>
  <si>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</si>
  <si>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</si>
  <si>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</si>
  <si>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</si>
  <si>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</si>
  <si>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</si>
  <si>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</si>
  <si>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</si>
  <si>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</si>
  <si>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</si>
  <si>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</si>
  <si>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</si>
  <si>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</si>
  <si>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</si>
  <si>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</si>
  <si>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</si>
  <si>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</si>
  <si>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</si>
  <si>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</si>
  <si>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</si>
  <si>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</si>
  <si>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</si>
  <si>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</si>
  <si>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</si>
  <si>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</si>
  <si>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</si>
  <si>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</si>
  <si>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</si>
  <si>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</si>
  <si>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</si>
  <si>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</si>
  <si>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</si>
  <si>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</si>
  <si>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</si>
  <si>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</si>
  <si>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</si>
  <si>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</si>
  <si>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</si>
  <si>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</si>
  <si>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</si>
  <si>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</si>
  <si>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</si>
  <si>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</si>
  <si>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</si>
  <si>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</si>
  <si>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</si>
  <si>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</si>
  <si>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</si>
  <si>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</si>
  <si>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</si>
  <si>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</si>
  <si>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</si>
  <si>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</si>
  <si>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</si>
  <si>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</si>
  <si>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</si>
  <si>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</si>
  <si>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</si>
  <si>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</si>
  <si>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</si>
  <si>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</si>
  <si>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</si>
  <si>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</si>
  <si>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</si>
  <si>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</si>
  <si>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</si>
  <si>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</si>
  <si>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</si>
  <si>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</si>
  <si>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</si>
  <si>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</si>
  <si>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</si>
  <si>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</si>
  <si>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</si>
  <si>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</si>
  <si>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</si>
  <si>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</si>
  <si>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</si>
  <si>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</si>
  <si>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</si>
  <si>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</si>
  <si>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</si>
  <si>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</si>
  <si>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</si>
  <si>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</si>
  <si>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</si>
  <si>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</si>
  <si>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</si>
  <si>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</si>
  <si>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</si>
  <si>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</si>
  <si>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</si>
  <si>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</si>
  <si>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</si>
  <si>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</si>
  <si>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</si>
  <si>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</si>
  <si>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</si>
  <si>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</si>
  <si>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</si>
  <si>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公共下水道事業の経営状況は、決して良いとは言えない。上記のとおり、使用料収入が低いことにより、必要な費用が賄えていないことが大きな要因である。現在は、事業開始から30年程度しか経過していないため、管渠の補修等の費用は大きくない。しかし、今後10年20年と経過するにつれて補修費用が増加し、さらに維持管理に要する費用が高くなると、ますます使用料単価との差が乖離してしまうことになる。
　今後の課題は、汚水処理原価を下げること、使用料収入を上げることの２つであるが、汚水処理原価については、汚水処理を県の浄化センターで行っているため、その維持管理費を当市の努力で下げるのは困難である。そのため、接続促進、収納対策、使用料の見直し等により使用料収入を上げていくことが必要である。
　経営戦略については令和2年度に策定予定である。
</t>
    <phoneticPr fontId="4"/>
  </si>
  <si>
    <t xml:space="preserve">　当市の公共下水道事業は、①収益的収支比率は100％未満の状況が続いており、使用料収入で費用を賄えていない状況である。平成28年度から下降していたが、平成30年度は企業会計移行に伴う打切り決算により、総費用及び地方債償還金のうち4月支払分が未払となったため比率が上昇した。類似団体平均値と比較して④企業債残高対事業規模比率は高く、⑤経費回収率は低く、⑥汚水処理原価はやや高く、⑧水洗化率はやや低くなっている。
　④企業債残高対事業規模比率は、企業債残高は減少したものの、打切り決算により4月以降の料金収入が未収となったため、大きく上昇した。
　⑤経費回収率が低い要因は、使用料収入が事業規模に対して少ないためである。使用料収入を分析すると、平成30年度末現在の使用料単価（1㎥の水を流すことで発生する使用料）は75.9円である。これに対し、⑥汚水処理原価は179.2円、そのうち維持管理に要する費用（1㎥の水を処理するのに必要な費用等）は83.8円で、使用料単価よりも7.9円高くなっており、その差額は一般会計からの繰入金で賄っている。なお、⑤経費回収率は、打切り決算により4月以降の料金収入が未収となったため低下した。
　⑥汚水処理原価のうち、管渠の建設時に借りた企業債の償還の全てを使用料で賄うのは難しいと考えており、一般会計からの繰入れが必要だと考えている。しかし、維持管理に要する費用のみでも使用料単価と7.9円の差が生じている。そのため、まずはこの差を無くす必要がある。
　⑧水洗化率が低くなっている要因は、新たに供用開始した区域における接続率が既存の処理区域に追い付いていないためである。接続率が低い地区で重点的に接続促進訪問を行う必要がある。
</t>
    <phoneticPr fontId="4"/>
  </si>
  <si>
    <t>　当市の公共下水道事業は、平成30年度までは地方公営企業法の非適用企業であるため、①有形固定資産減価償却率と②管渠老朽化率は値を算出することができず、明確な数値としての老朽化具合は不明である。しかし、当市の公共下水道は平成元年度から事業を行っており、事業開始から30年程度しか経過していないことから、老朽化は比較的進んでいないと考えられる。ただし、平成初期に布設した管渠の中にはひび割れ等の不具合も見られており、今後、そのような管渠はますます増えていくと見込まれる。今後は、企業会計に移行し、老朽化についての数値も算出されることとなるため、供用開始区域の拡大だけでなく、既存の管渠の補修・改築を適時に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</si>
</sst>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D4-498D-9FBF-BE96C1DF34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0.01</c:v>
                </c:pt>
                <c:pt idx="3">
                  <c:v>0.08</c:v>
                </c:pt>
                <c:pt idx="4">
                  <c:v>0.05</c:v>
                </c:pt>
              </c:numCache>
            </c:numRef>
          </c:val>
          <c:smooth val="0"/>
          <c:extLst>
            <c:ext xmlns:c16="http://schemas.microsoft.com/office/drawing/2014/chart" uri="{C3380CC4-5D6E-409C-BE32-E72D297353CC}">
              <c16:uniqueId val="{00000001-EBD4-498D-9FBF-BE96C1DF34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2C-4A39-9990-C5C8FCAF1C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2C-4A39-9990-C5C8FCAF1C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89.19</c:v>
                </c:pt>
                <c:pt idx="1">
                  <c:v>88</c:v>
                </c:pt>
                <c:pt idx="2">
                  <c:v>89.26</c:v>
                </c:pt>
                <c:pt idx="3">
                  <c:v>88.75</c:v>
                </c:pt>
                <c:pt idx="4">
                  <c:v>88.28</c:v>
                </c:pt>
              </c:numCache>
            </c:numRef>
          </c:val>
          <c:extLst>
            <c:ext xmlns:c16="http://schemas.microsoft.com/office/drawing/2014/chart" uri="{C3380CC4-5D6E-409C-BE32-E72D297353CC}">
              <c16:uniqueId val="{00000000-E51E-4909-A1CA-AD192F4769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89.59</c:v>
                </c:pt>
                <c:pt idx="1">
                  <c:v>89.96</c:v>
                </c:pt>
                <c:pt idx="2">
                  <c:v>89.15</c:v>
                </c:pt>
                <c:pt idx="3">
                  <c:v>89.5</c:v>
                </c:pt>
                <c:pt idx="4">
                  <c:v>90.66</c:v>
                </c:pt>
              </c:numCache>
            </c:numRef>
          </c:val>
          <c:smooth val="0"/>
          <c:extLst>
            <c:ext xmlns:c16="http://schemas.microsoft.com/office/drawing/2014/chart" uri="{C3380CC4-5D6E-409C-BE32-E72D297353CC}">
              <c16:uniqueId val="{00000001-E51E-4909-A1CA-AD192F4769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70.86</c:v>
                </c:pt>
                <c:pt idx="1">
                  <c:v>73.02</c:v>
                </c:pt>
                <c:pt idx="2">
                  <c:v>72.14</c:v>
                </c:pt>
                <c:pt idx="3">
                  <c:v>69.680000000000007</c:v>
                </c:pt>
                <c:pt idx="4">
                  <c:v>82.5</c:v>
                </c:pt>
              </c:numCache>
            </c:numRef>
          </c:val>
          <c:extLst>
            <c:ext xmlns:c16="http://schemas.microsoft.com/office/drawing/2014/chart" uri="{C3380CC4-5D6E-409C-BE32-E72D297353CC}">
              <c16:uniqueId val="{00000000-AB9B-4A24-A110-F73AA6E17D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9B-4A24-A110-F73AA6E17D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8-4CF7-975B-9221074028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8-4CF7-975B-9221074028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1-4A0C-8F52-3FE1E1697D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1-4A0C-8F52-3FE1E1697D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D-4162-BC55-E57AF8C370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D-4162-BC55-E57AF8C370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AB-4E24-B89D-5EF9360577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AB-4E24-B89D-5EF9360577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1298.68</c:v>
                </c:pt>
                <c:pt idx="1">
                  <c:v>1271.6099999999999</c:v>
                </c:pt>
                <c:pt idx="2">
                  <c:v>1206.1600000000001</c:v>
                </c:pt>
                <c:pt idx="3">
                  <c:v>1223.8399999999999</c:v>
                </c:pt>
                <c:pt idx="4">
                  <c:v>1796.87</c:v>
                </c:pt>
              </c:numCache>
            </c:numRef>
          </c:val>
          <c:extLst>
            <c:ext xmlns:c16="http://schemas.microsoft.com/office/drawing/2014/chart" uri="{C3380CC4-5D6E-409C-BE32-E72D297353CC}">
              <c16:uniqueId val="{00000000-7AD6-454A-8129-ABBE36249A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1124.8399999999999</c:v>
                </c:pt>
                <c:pt idx="1">
                  <c:v>1378.57</c:v>
                </c:pt>
                <c:pt idx="2">
                  <c:v>1461.84</c:v>
                </c:pt>
                <c:pt idx="3">
                  <c:v>1367.44</c:v>
                </c:pt>
                <c:pt idx="4">
                  <c:v>1304.68</c:v>
                </c:pt>
              </c:numCache>
            </c:numRef>
          </c:val>
          <c:smooth val="0"/>
          <c:extLst>
            <c:ext xmlns:c16="http://schemas.microsoft.com/office/drawing/2014/chart" uri="{C3380CC4-5D6E-409C-BE32-E72D297353CC}">
              <c16:uniqueId val="{00000001-7AD6-454A-8129-ABBE36249A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46.87</c:v>
                </c:pt>
                <c:pt idx="1">
                  <c:v>45.03</c:v>
                </c:pt>
                <c:pt idx="2">
                  <c:v>51.71</c:v>
                </c:pt>
                <c:pt idx="3">
                  <c:v>49.14</c:v>
                </c:pt>
                <c:pt idx="4">
                  <c:v>42.36</c:v>
                </c:pt>
              </c:numCache>
            </c:numRef>
          </c:val>
          <c:extLst>
            <c:ext xmlns:c16="http://schemas.microsoft.com/office/drawing/2014/chart" uri="{C3380CC4-5D6E-409C-BE32-E72D297353CC}">
              <c16:uniqueId val="{00000000-30D7-4B8C-AD00-4E7A8BC27D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64.12</c:v>
                </c:pt>
                <c:pt idx="1">
                  <c:v>89.95</c:v>
                </c:pt>
                <c:pt idx="2">
                  <c:v>91.59</c:v>
                </c:pt>
                <c:pt idx="3">
                  <c:v>86.04</c:v>
                </c:pt>
                <c:pt idx="4">
                  <c:v>90.13</c:v>
                </c:pt>
              </c:numCache>
            </c:numRef>
          </c:val>
          <c:smooth val="0"/>
          <c:extLst>
            <c:ext xmlns:c16="http://schemas.microsoft.com/office/drawing/2014/chart" uri="{C3380CC4-5D6E-409C-BE32-E72D297353CC}">
              <c16:uniqueId val="{00000001-30D7-4B8C-AD00-4E7A8BC27D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194.84</c:v>
                </c:pt>
                <c:pt idx="1">
                  <c:v>199.09</c:v>
                </c:pt>
                <c:pt idx="2">
                  <c:v>178.04</c:v>
                </c:pt>
                <c:pt idx="3">
                  <c:v>183.49</c:v>
                </c:pt>
                <c:pt idx="4">
                  <c:v>179.19</c:v>
                </c:pt>
              </c:numCache>
            </c:numRef>
          </c:val>
          <c:extLst>
            <c:ext xmlns:c16="http://schemas.microsoft.com/office/drawing/2014/chart" uri="{C3380CC4-5D6E-409C-BE32-E72D297353CC}">
              <c16:uniqueId val="{00000000-7366-4EFB-8500-907FB9B5F5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168.44</c:v>
                </c:pt>
                <c:pt idx="1">
                  <c:v>150.88</c:v>
                </c:pt>
                <c:pt idx="2">
                  <c:v>148.1</c:v>
                </c:pt>
                <c:pt idx="3">
                  <c:v>150.41999999999999</c:v>
                </c:pt>
                <c:pt idx="4">
                  <c:v>140.65</c:v>
                </c:pt>
              </c:numCache>
            </c:numRef>
          </c:val>
          <c:smooth val="0"/>
          <c:extLst>
            <c:ext xmlns:c16="http://schemas.microsoft.com/office/drawing/2014/chart" uri="{C3380CC4-5D6E-409C-BE32-E72D297353CC}">
              <c16:uniqueId val="{00000001-7366-4EFB-8500-907FB9B5F5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岩倉市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49" t="str">
        <f>データ!$M$6</f>
        <v>非設置</v>
      </c>
      <c r="AE8" s="49"/>
      <c r="AF8" s="49"/>
      <c r="AG8" s="49"/>
      <c r="AH8" s="49"/>
      <c r="AI8" s="49"/>
      <c r="AJ8" s="49"/>
      <c r="AK8" s="3"/>
      <c r="AL8" s="50">
        <f>データ!S6</f>
        <v>48058</v>
      </c>
      <c r="AM8" s="50"/>
      <c r="AN8" s="50"/>
      <c r="AO8" s="50"/>
      <c r="AP8" s="50"/>
      <c r="AQ8" s="50"/>
      <c r="AR8" s="50"/>
      <c r="AS8" s="50"/>
      <c r="AT8" s="45">
        <f>データ!T6</f>
        <v>10.47</v>
      </c>
      <c r="AU8" s="45"/>
      <c r="AV8" s="45"/>
      <c r="AW8" s="45"/>
      <c r="AX8" s="45"/>
      <c r="AY8" s="45"/>
      <c r="AZ8" s="45"/>
      <c r="BA8" s="45"/>
      <c r="BB8" s="45">
        <f>データ!U6</f>
        <v>4590.07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66.83</v>
      </c>
      <c r="Q10" s="45"/>
      <c r="R10" s="45"/>
      <c r="S10" s="45"/>
      <c r="T10" s="45"/>
      <c r="U10" s="45"/>
      <c r="V10" s="45"/>
      <c r="W10" s="45">
        <f>データ!Q6</f>
        <v>90.43</v>
      </c>
      <c r="X10" s="45"/>
      <c r="Y10" s="45"/>
      <c r="Z10" s="45"/>
      <c r="AA10" s="45"/>
      <c r="AB10" s="45"/>
      <c r="AC10" s="45"/>
      <c r="AD10" s="50">
        <f>データ!R6</f>
        <v>1620</v>
      </c>
      <c r="AE10" s="50"/>
      <c r="AF10" s="50"/>
      <c r="AG10" s="50"/>
      <c r="AH10" s="50"/>
      <c r="AI10" s="50"/>
      <c r="AJ10" s="50"/>
      <c r="AK10" s="2"/>
      <c r="AL10" s="50">
        <f>データ!V6</f>
        <v>32004</v>
      </c>
      <c r="AM10" s="50"/>
      <c r="AN10" s="50"/>
      <c r="AO10" s="50"/>
      <c r="AP10" s="50"/>
      <c r="AQ10" s="50"/>
      <c r="AR10" s="50"/>
      <c r="AS10" s="50"/>
      <c r="AT10" s="45">
        <f>データ!W6</f>
        <v>3.72</v>
      </c>
      <c r="AU10" s="45"/>
      <c r="AV10" s="45"/>
      <c r="AW10" s="45"/>
      <c r="AX10" s="45"/>
      <c r="AY10" s="45"/>
      <c r="AZ10" s="45"/>
      <c r="BA10" s="45"/>
      <c r="BB10" s="45">
        <f>データ!X6</f>
        <v>8603.23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xwcg6cGW+nzp/f3neTNPRKkQ7+CqwviQgb7qPJbEQ/vkjQ9nR0hUJM5f/OZjMLTLSoonX4s1eVQ4EMlT/setRg==" saltValue="44utFMm0RrJjjgEi2MyE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232289</v>
      </c>
      <c r="D6" s="33">
        <f t="shared" si="3"/>
        <v>47</v>
      </c>
      <c r="E6" s="33">
        <f t="shared" si="3"/>
        <v>17</v>
      </c>
      <c r="F6" s="33">
        <f t="shared" si="3"/>
        <v>1</v>
      </c>
      <c r="G6" s="33">
        <f t="shared" si="3"/>
        <v>0</v>
      </c>
      <c r="H6" s="33" t="str">
        <f t="shared" si="3"/>
        <v>愛知県　岩倉市</v>
      </c>
      <c r="I6" s="33" t="str">
        <f t="shared" si="3"/>
        <v>法非適用</v>
      </c>
      <c r="J6" s="33" t="str">
        <f t="shared" si="3"/>
        <v>下水道事業</v>
      </c>
      <c r="K6" s="33" t="str">
        <f t="shared" si="3"/>
        <v>公共下水道</v>
      </c>
      <c r="L6" s="33" t="str">
        <f t="shared" si="3"/>
        <v>Bb2</v>
      </c>
      <c r="M6" s="33" t="str">
        <f t="shared" si="3"/>
        <v>非設置</v>
      </c>
      <c r="N6" s="34" t="str">
        <f t="shared" si="3"/>
        <v>-</v>
      </c>
      <c r="O6" s="34" t="str">
        <f t="shared" si="3"/>
        <v>該当数値なし</v>
      </c>
      <c r="P6" s="34">
        <f t="shared" si="3"/>
        <v>66.83</v>
      </c>
      <c r="Q6" s="34">
        <f t="shared" si="3"/>
        <v>90.43</v>
      </c>
      <c r="R6" s="34">
        <f t="shared" si="3"/>
        <v>1620</v>
      </c>
      <c r="S6" s="34">
        <f t="shared" si="3"/>
        <v>48058</v>
      </c>
      <c r="T6" s="34">
        <f t="shared" si="3"/>
        <v>10.47</v>
      </c>
      <c r="U6" s="34">
        <f t="shared" si="3"/>
        <v>4590.07</v>
      </c>
      <c r="V6" s="34">
        <f t="shared" si="3"/>
        <v>32004</v>
      </c>
      <c r="W6" s="34">
        <f t="shared" si="3"/>
        <v>3.72</v>
      </c>
      <c r="X6" s="34">
        <f t="shared" si="3"/>
        <v>8603.23</v>
      </c>
      <c r="Y6" s="35">
        <f>IF(Y7="",NA(),Y7)</f>
        <v>70.86</v>
      </c>
      <c r="Z6" s="35">
        <f t="shared" ref="Z6:AH6" si="4">IF(Z7="",NA(),Z7)</f>
        <v>73.02</v>
      </c>
      <c r="AA6" s="35">
        <f t="shared" si="4"/>
        <v>72.14</v>
      </c>
      <c r="AB6" s="35">
        <f t="shared" si="4"/>
        <v>69.680000000000007</v>
      </c>
      <c r="AC6" s="35">
        <f t="shared" si="4"/>
        <v>82.5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1298.68</v>
      </c>
      <c r="BG6" s="35">
        <f t="shared" ref="BG6:BO6" si="7">IF(BG7="",NA(),BG7)</f>
        <v>1271.6099999999999</v>
      </c>
      <c r="BH6" s="35">
        <f t="shared" si="7"/>
        <v>1206.1600000000001</v>
      </c>
      <c r="BI6" s="35">
        <f t="shared" si="7"/>
        <v>1223.8399999999999</v>
      </c>
      <c r="BJ6" s="35">
        <f t="shared" si="7"/>
        <v>1796.87</v>
      </c>
      <c r="BK6" s="35">
        <f t="shared" si="7"/>
        <v>1124.8399999999999</v>
      </c>
      <c r="BL6" s="35">
        <f t="shared" si="7"/>
        <v>1378.57</v>
      </c>
      <c r="BM6" s="35">
        <f t="shared" si="7"/>
        <v>1461.84</v>
      </c>
      <c r="BN6" s="35">
        <f t="shared" si="7"/>
        <v>1367.44</v>
      </c>
      <c r="BO6" s="35">
        <f t="shared" si="7"/>
        <v>1304.68</v>
      </c>
      <c r="BP6" s="34" t="str">
        <f>IF(BP7="","",IF(BP7="-","【-】","【"&amp;SUBSTITUTE(TEXT(BP7,"#,##0.00"),"-","△")&amp;"】"))</f>
        <v>【682.78】</v>
      </c>
      <c r="BQ6" s="35">
        <f>IF(BQ7="",NA(),BQ7)</f>
        <v>46.87</v>
      </c>
      <c r="BR6" s="35">
        <f t="shared" ref="BR6:BZ6" si="8">IF(BR7="",NA(),BR7)</f>
        <v>45.03</v>
      </c>
      <c r="BS6" s="35">
        <f t="shared" si="8"/>
        <v>51.71</v>
      </c>
      <c r="BT6" s="35">
        <f t="shared" si="8"/>
        <v>49.14</v>
      </c>
      <c r="BU6" s="35">
        <f t="shared" si="8"/>
        <v>42.36</v>
      </c>
      <c r="BV6" s="35">
        <f t="shared" si="8"/>
        <v>64.12</v>
      </c>
      <c r="BW6" s="35">
        <f t="shared" si="8"/>
        <v>89.95</v>
      </c>
      <c r="BX6" s="35">
        <f t="shared" si="8"/>
        <v>91.59</v>
      </c>
      <c r="BY6" s="35">
        <f t="shared" si="8"/>
        <v>86.04</v>
      </c>
      <c r="BZ6" s="35">
        <f t="shared" si="8"/>
        <v>90.13</v>
      </c>
      <c r="CA6" s="34" t="str">
        <f>IF(CA7="","",IF(CA7="-","【-】","【"&amp;SUBSTITUTE(TEXT(CA7,"#,##0.00"),"-","△")&amp;"】"))</f>
        <v>【100.91】</v>
      </c>
      <c r="CB6" s="35">
        <f>IF(CB7="",NA(),CB7)</f>
        <v>194.84</v>
      </c>
      <c r="CC6" s="35">
        <f t="shared" ref="CC6:CK6" si="9">IF(CC7="",NA(),CC7)</f>
        <v>199.09</v>
      </c>
      <c r="CD6" s="35">
        <f t="shared" si="9"/>
        <v>178.04</v>
      </c>
      <c r="CE6" s="35">
        <f t="shared" si="9"/>
        <v>183.49</v>
      </c>
      <c r="CF6" s="35">
        <f t="shared" si="9"/>
        <v>179.19</v>
      </c>
      <c r="CG6" s="35">
        <f t="shared" si="9"/>
        <v>168.44</v>
      </c>
      <c r="CH6" s="35">
        <f t="shared" si="9"/>
        <v>150.88</v>
      </c>
      <c r="CI6" s="35">
        <f t="shared" si="9"/>
        <v>148.1</v>
      </c>
      <c r="CJ6" s="35">
        <f t="shared" si="9"/>
        <v>150.41999999999999</v>
      </c>
      <c r="CK6" s="35">
        <f t="shared" si="9"/>
        <v>140.65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89.19</v>
      </c>
      <c r="CY6" s="35">
        <f t="shared" ref="CY6:DG6" si="11">IF(CY7="",NA(),CY7)</f>
        <v>88</v>
      </c>
      <c r="CZ6" s="35">
        <f t="shared" si="11"/>
        <v>89.26</v>
      </c>
      <c r="DA6" s="35">
        <f t="shared" si="11"/>
        <v>88.75</v>
      </c>
      <c r="DB6" s="35">
        <f t="shared" si="11"/>
        <v>88.28</v>
      </c>
      <c r="DC6" s="35">
        <f t="shared" si="11"/>
        <v>89.59</v>
      </c>
      <c r="DD6" s="35">
        <f t="shared" si="11"/>
        <v>89.96</v>
      </c>
      <c r="DE6" s="35">
        <f t="shared" si="11"/>
        <v>89.15</v>
      </c>
      <c r="DF6" s="35">
        <f t="shared" si="11"/>
        <v>89.5</v>
      </c>
      <c r="DG6" s="35">
        <f t="shared" si="11"/>
        <v>90.66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0.04</v>
      </c>
      <c r="EL6" s="35">
        <f t="shared" si="14"/>
        <v>0.01</v>
      </c>
      <c r="EM6" s="35">
        <f t="shared" si="14"/>
        <v>0.08</v>
      </c>
      <c r="EN6" s="35">
        <f t="shared" si="14"/>
        <v>0.05</v>
      </c>
      <c r="EO6" s="34" t="str">
        <f>IF(EO7="","",IF(EO7="-","【-】","【"&amp;SUBSTITUTE(TEXT(EO7,"#,##0.00"),"-","△")&amp;"】"))</f>
        <v>【0.23】</v>
      </c>
    </row>
    <row r="7" spans="1:145" s="36" customFormat="1" x14ac:dyDescent="0.15">
      <c r="A7" s="28"/>
      <c r="B7" s="37">
        <v>2018</v>
      </c>
      <c r="C7" s="37">
        <v>232289</v>
      </c>
      <c r="D7" s="37">
        <v>47</v>
      </c>
      <c r="E7" s="37">
        <v>17</v>
      </c>
      <c r="F7" s="37">
        <v>1</v>
      </c>
      <c r="G7" s="37">
        <v>0</v>
      </c>
      <c r="H7" s="37" t="s">
        <v>99</v>
      </c>
      <c r="I7" s="37" t="s">
        <v>100</v>
      </c>
      <c r="J7" s="37" t="s">
        <v>101</v>
      </c>
      <c r="K7" s="37" t="s">
        <v>102</v>
      </c>
      <c r="L7" s="37" t="s">
        <v>103</v>
      </c>
      <c r="M7" s="37" t="s">
        <v>104</v>
      </c>
      <c r="N7" s="38" t="s">
        <v>105</v>
      </c>
      <c r="O7" s="38" t="s">
        <v>106</v>
      </c>
      <c r="P7" s="38">
        <v>66.83</v>
      </c>
      <c r="Q7" s="38">
        <v>90.43</v>
      </c>
      <c r="R7" s="38">
        <v>1620</v>
      </c>
      <c r="S7" s="38">
        <v>48058</v>
      </c>
      <c r="T7" s="38">
        <v>10.47</v>
      </c>
      <c r="U7" s="38">
        <v>4590.07</v>
      </c>
      <c r="V7" s="38">
        <v>32004</v>
      </c>
      <c r="W7" s="38">
        <v>3.72</v>
      </c>
      <c r="X7" s="38">
        <v>8603.23</v>
      </c>
      <c r="Y7" s="38">
        <v>70.86</v>
      </c>
      <c r="Z7" s="38">
        <v>73.02</v>
      </c>
      <c r="AA7" s="38">
        <v>72.14</v>
      </c>
      <c r="AB7" s="38">
        <v>69.680000000000007</v>
      </c>
      <c r="AC7" s="38">
        <v>82.5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1298.68</v>
      </c>
      <c r="BG7" s="38">
        <v>1271.6099999999999</v>
      </c>
      <c r="BH7" s="38">
        <v>1206.1600000000001</v>
      </c>
      <c r="BI7" s="38">
        <v>1223.8399999999999</v>
      </c>
      <c r="BJ7" s="38">
        <v>1796.87</v>
      </c>
      <c r="BK7" s="38">
        <v>1124.8399999999999</v>
      </c>
      <c r="BL7" s="38">
        <v>1378.57</v>
      </c>
      <c r="BM7" s="38">
        <v>1461.84</v>
      </c>
      <c r="BN7" s="38">
        <v>1367.44</v>
      </c>
      <c r="BO7" s="38">
        <v>1304.68</v>
      </c>
      <c r="BP7" s="38">
        <v>682.78</v>
      </c>
      <c r="BQ7" s="38">
        <v>46.87</v>
      </c>
      <c r="BR7" s="38">
        <v>45.03</v>
      </c>
      <c r="BS7" s="38">
        <v>51.71</v>
      </c>
      <c r="BT7" s="38">
        <v>49.14</v>
      </c>
      <c r="BU7" s="38">
        <v>42.36</v>
      </c>
      <c r="BV7" s="38">
        <v>64.12</v>
      </c>
      <c r="BW7" s="38">
        <v>89.95</v>
      </c>
      <c r="BX7" s="38">
        <v>91.59</v>
      </c>
      <c r="BY7" s="38">
        <v>86.04</v>
      </c>
      <c r="BZ7" s="38">
        <v>90.13</v>
      </c>
      <c r="CA7" s="38">
        <v>100.91</v>
      </c>
      <c r="CB7" s="38">
        <v>194.84</v>
      </c>
      <c r="CC7" s="38">
        <v>199.09</v>
      </c>
      <c r="CD7" s="38">
        <v>178.04</v>
      </c>
      <c r="CE7" s="38">
        <v>183.49</v>
      </c>
      <c r="CF7" s="38">
        <v>179.19</v>
      </c>
      <c r="CG7" s="38">
        <v>168.44</v>
      </c>
      <c r="CH7" s="38">
        <v>150.88</v>
      </c>
      <c r="CI7" s="38">
        <v>148.1</v>
      </c>
      <c r="CJ7" s="38">
        <v>150.41999999999999</v>
      </c>
      <c r="CK7" s="38">
        <v>140.65</v>
      </c>
      <c r="CL7" s="38">
        <v>136.86000000000001</v>
      </c>
      <c r="CM7" s="38" t="s">
        <v>105</v>
      </c>
      <c r="CN7" s="38" t="s">
        <v>105</v>
      </c>
      <c r="CO7" s="38" t="s">
        <v>105</v>
      </c>
      <c r="CP7" s="38" t="s">
        <v>105</v>
      </c>
      <c r="CQ7" s="38" t="s">
        <v>105</v>
      </c>
      <c r="CR7" s="38" t="s">
        <v>105</v>
      </c>
      <c r="CS7" s="38" t="s">
        <v>105</v>
      </c>
      <c r="CT7" s="38" t="s">
        <v>105</v>
      </c>
      <c r="CU7" s="38" t="s">
        <v>105</v>
      </c>
      <c r="CV7" s="38" t="s">
        <v>105</v>
      </c>
      <c r="CW7" s="38">
        <v>58.98</v>
      </c>
      <c r="CX7" s="38">
        <v>89.19</v>
      </c>
      <c r="CY7" s="38">
        <v>88</v>
      </c>
      <c r="CZ7" s="38">
        <v>89.26</v>
      </c>
      <c r="DA7" s="38">
        <v>88.75</v>
      </c>
      <c r="DB7" s="38">
        <v>88.28</v>
      </c>
      <c r="DC7" s="38">
        <v>89.59</v>
      </c>
      <c r="DD7" s="38">
        <v>89.96</v>
      </c>
      <c r="DE7" s="38">
        <v>89.15</v>
      </c>
      <c r="DF7" s="38">
        <v>89.5</v>
      </c>
      <c r="DG7" s="38">
        <v>90.66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0.04</v>
      </c>
      <c r="EL7" s="38">
        <v>0.01</v>
      </c>
      <c r="EM7" s="38">
        <v>0.08</v>
      </c>
      <c r="EN7" s="38">
        <v>0.05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2020-01-29T08:10:22Z</cp:lastPrinted>
  <dcterms:created xsi:type="dcterms:W3CDTF">2019-12-05T05:05:20Z</dcterms:created>
  <dcterms:modified xsi:type="dcterms:W3CDTF">2020-02-06T06:22:06Z</dcterms:modified>
  <cp:category/>
</cp:coreProperties>
</file>