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oor-server\profiles$\10920\デスクトップ\"/>
    </mc:Choice>
  </mc:AlternateContent>
  <workbookProtection workbookAlgorithmName="SHA-512" workbookHashValue="4k6IyiDDzYevFeLCmsBWTnLwTggqfVz9Qi+Ugq5sPlu5hMDA/9mWeW3TSwTY9tvOwu08WFFMC9FzwrWDd7FgKg==" workbookSaltValue="N5Nzsis7UewKAYXn3ZJgBA==" workbookSpinCount="100000" lockStructure="1"/>
  <bookViews>
    <workbookView xWindow="0" yWindow="0" windowWidth="20490" windowHeight="70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<sst xmlns="http://schemas.openxmlformats.org/spreadsheetml/2006/main" count="228" uniqueCount="115">
  <si>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</si>
  <si>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</si>
  <si>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</si>
  <si>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</si>
  <si>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</si>
  <si>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</si>
  <si>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</si>
  <si>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</si>
  <si>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</si>
  <si>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</si>
  <si>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</si>
  <si>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</si>
  <si>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</si>
  <si>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</si>
  <si>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</si>
  <si>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</si>
  <si>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</si>
  <si>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</si>
  <si>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</si>
  <si>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</si>
  <si>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</si>
  <si>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</si>
  <si>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</si>
  <si>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</si>
  <si>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</si>
  <si>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</si>
  <si>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</si>
  <si>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</si>
  <si>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</si>
  <si>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</si>
  <si>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</si>
  <si>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</si>
  <si>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</si>
  <si>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</si>
  <si>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</si>
  <si>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</si>
  <si>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</si>
  <si>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</si>
  <si>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</si>
  <si>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</si>
  <si>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</si>
  <si>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</si>
  <si>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</si>
  <si>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</si>
  <si>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</si>
  <si>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</si>
  <si>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</si>
  <si>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</si>
  <si>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</si>
  <si>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</si>
  <si>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</si>
  <si>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</si>
  <si>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</si>
  <si>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</si>
  <si>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</si>
  <si>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</si>
  <si>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</si>
  <si>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</si>
  <si>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</si>
  <si>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</si>
  <si>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</si>
  <si>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</si>
  <si>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</si>
  <si>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</si>
  <si>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</si>
  <si>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</si>
  <si>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</si>
  <si>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</si>
  <si>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</si>
  <si>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</si>
  <si>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</si>
  <si>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</si>
  <si>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</si>
  <si>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</si>
  <si>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</si>
  <si>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</si>
  <si>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</si>
  <si>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</si>
  <si>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</si>
  <si>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</si>
  <si>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</si>
  <si>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</si>
  <si>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</si>
  <si>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</si>
  <si>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</si>
  <si>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</si>
  <si>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</si>
  <si>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</si>
  <si>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</si>
  <si>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</si>
  <si>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</si>
  <si>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</si>
  <si>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</si>
  <si>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</si>
  <si>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</si>
  <si>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</si>
  <si>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</si>
  <si>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</si>
  <si>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</si>
  <si>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日進市</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</si>
  <si>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</si>
  <si>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</si>
  <si>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</si>
  <si>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</si>
  <si>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</si>
  <si>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</si>
  <si>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</si>
  <si>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</si>
  <si>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</si>
  <si>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</si>
  <si>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</si>
  <si>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</si>
  <si>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③管渠改善率は０％となっている。供用地区の拡大に建設財源を集中的に配分してきたが、今後はストックマネジメント計画に基づいた計画的な老朽化対策を進めていく必要がある。</t>
    <rPh sb="1" eb="3">
      <t>カンキョ</t>
    </rPh>
    <rPh sb="3" eb="5">
      <t>カイゼン</t>
    </rPh>
    <rPh sb="5" eb="6">
      <t>リツ</t>
    </rPh>
    <rPh sb="16" eb="18">
      <t>キョウヨウ</t>
    </rPh>
    <rPh sb="18" eb="20">
      <t>チク</t>
    </rPh>
    <rPh sb="21" eb="23">
      <t>カクダイ</t>
    </rPh>
    <rPh sb="24" eb="26">
      <t>ケンセツ</t>
    </rPh>
    <rPh sb="26" eb="28">
      <t>ザイゲン</t>
    </rPh>
    <rPh sb="29" eb="32">
      <t>シュウチュウテキ</t>
    </rPh>
    <rPh sb="33" eb="35">
      <t>ハイブン</t>
    </rPh>
    <rPh sb="41" eb="43">
      <t>コンゴ</t>
    </rPh>
    <rPh sb="54" eb="56">
      <t>ケイカク</t>
    </rPh>
    <rPh sb="57" eb="58">
      <t>モト</t>
    </rPh>
    <rPh sb="61" eb="64">
      <t>ケイカクテキ</t>
    </rPh>
    <rPh sb="65" eb="68">
      <t>ロウキュウカ</t>
    </rPh>
    <rPh sb="68" eb="70">
      <t>タイサク</t>
    </rPh>
    <rPh sb="71" eb="72">
      <t>スス</t>
    </rPh>
    <rPh sb="76" eb="78">
      <t>ヒツヨウ</t>
    </rPh>
    <phoneticPr fontId="4"/>
  </si>
  <si>
    <t>下水道使用料については、大型商業施設の開業に加え、引き続き整備区域の拡大を図っており、料金収入増加による経費回収率の改善要因となる見込みである。しかし、ストックマネジメント計画に基づく施設の老朽対策の本格的な取り組みに伴う費用増が見込まれている。
　そのため、経営状況を的確に把握し、長期的視点にたった安定的な経営を行うため、令和２年度から農業集落排水事業とあわせて、地方公営企業法の財務規定等を適用するとともに、令和２年度までに経営戦略の策定を予定している。</t>
    <rPh sb="0" eb="3">
      <t>ゲスイドウ</t>
    </rPh>
    <rPh sb="3" eb="5">
      <t>シヨウ</t>
    </rPh>
    <rPh sb="12" eb="14">
      <t>オオガタ</t>
    </rPh>
    <rPh sb="14" eb="16">
      <t>ショウギョウ</t>
    </rPh>
    <rPh sb="16" eb="18">
      <t>シセツ</t>
    </rPh>
    <rPh sb="19" eb="21">
      <t>カイギョウ</t>
    </rPh>
    <rPh sb="22" eb="23">
      <t>クワ</t>
    </rPh>
    <rPh sb="25" eb="26">
      <t>ヒ</t>
    </rPh>
    <rPh sb="27" eb="28">
      <t>ツヅ</t>
    </rPh>
    <rPh sb="29" eb="31">
      <t>セイビ</t>
    </rPh>
    <rPh sb="31" eb="33">
      <t>クイキ</t>
    </rPh>
    <rPh sb="34" eb="36">
      <t>カクダイ</t>
    </rPh>
    <rPh sb="37" eb="38">
      <t>ハカ</t>
    </rPh>
    <rPh sb="43" eb="45">
      <t>リョウキン</t>
    </rPh>
    <rPh sb="45" eb="47">
      <t>シュウニュウ</t>
    </rPh>
    <rPh sb="47" eb="49">
      <t>ゾウカ</t>
    </rPh>
    <rPh sb="52" eb="54">
      <t>ケイヒ</t>
    </rPh>
    <rPh sb="54" eb="56">
      <t>カイシュウ</t>
    </rPh>
    <rPh sb="56" eb="57">
      <t>リツ</t>
    </rPh>
    <rPh sb="58" eb="60">
      <t>カイゼン</t>
    </rPh>
    <rPh sb="60" eb="62">
      <t>ヨウイン</t>
    </rPh>
    <rPh sb="65" eb="67">
      <t>ミコ</t>
    </rPh>
    <rPh sb="86" eb="88">
      <t>ケイカク</t>
    </rPh>
    <rPh sb="89" eb="90">
      <t>モト</t>
    </rPh>
    <rPh sb="92" eb="94">
      <t>シセツ</t>
    </rPh>
    <rPh sb="95" eb="97">
      <t>ロウキュウ</t>
    </rPh>
    <rPh sb="97" eb="99">
      <t>タイサク</t>
    </rPh>
    <rPh sb="100" eb="103">
      <t>ホンカクテキ</t>
    </rPh>
    <rPh sb="104" eb="105">
      <t>ト</t>
    </rPh>
    <rPh sb="106" eb="107">
      <t>ク</t>
    </rPh>
    <rPh sb="109" eb="110">
      <t>トモナ</t>
    </rPh>
    <rPh sb="111" eb="113">
      <t>ヒヨウ</t>
    </rPh>
    <rPh sb="130" eb="132">
      <t>ケイエイ</t>
    </rPh>
    <rPh sb="132" eb="134">
      <t>ジョウキョウ</t>
    </rPh>
    <rPh sb="135" eb="137">
      <t>テキカク</t>
    </rPh>
    <rPh sb="138" eb="140">
      <t>ハアク</t>
    </rPh>
    <rPh sb="142" eb="144">
      <t>チョウキ</t>
    </rPh>
    <rPh sb="144" eb="145">
      <t>テキ</t>
    </rPh>
    <rPh sb="145" eb="147">
      <t>シテン</t>
    </rPh>
    <rPh sb="151" eb="154">
      <t>アンテイテキ</t>
    </rPh>
    <rPh sb="155" eb="157">
      <t>ケイエイ</t>
    </rPh>
    <rPh sb="158" eb="159">
      <t>オコナ</t>
    </rPh>
    <rPh sb="170" eb="172">
      <t>ノウギョウ</t>
    </rPh>
    <rPh sb="172" eb="174">
      <t>シュウラク</t>
    </rPh>
    <rPh sb="174" eb="176">
      <t>ハイスイ</t>
    </rPh>
    <rPh sb="176" eb="178">
      <t>ジギョウ</t>
    </rPh>
    <phoneticPr fontId="4"/>
  </si>
  <si>
    <t>①収益的収支比率については、分流式下水道に要する経費の増加に伴う他会計繰入金の増額及び供用開始区域の拡大、大型商業施設の開業に伴う料金収入増加により総収益が増加したことに伴い比率が上昇している。今度も同程度で推移していく見込みである。
④企業債残高対事業規模比率については、料金収入の増加に加え、分流式下水道に要する経費及び企業会計移行経費の増加に伴う基準内繰入割合の増加に伴い、一般会計負担分が増加したことにより、比率が減少している。
⑤経費回収率については、供用開始区域の拡大、大型商業施設の開業に伴う料金収入増加により数値が改善し、類似団体平均を上回る状況となっている。
⑥汚水処理原価は、概ね１５０円で推移している。
⑦施設利用率は、供用開始区域の拡大及び大型商業施設の開業に伴い、処理水量が増加したため、利用率上昇につながった。
⑧水洗化率は、接続調査や接続依頼などの普及啓発により水洗化率の上昇に取り組むが、面整備の拡大に伴い、比率が低下する結果となった。</t>
    <rPh sb="1" eb="3">
      <t>シュウエキ</t>
    </rPh>
    <rPh sb="3" eb="4">
      <t>テキ</t>
    </rPh>
    <rPh sb="4" eb="6">
      <t>シュウシ</t>
    </rPh>
    <rPh sb="6" eb="8">
      <t>ヒリツ</t>
    </rPh>
    <rPh sb="78" eb="80">
      <t>ゾウカ</t>
    </rPh>
    <rPh sb="85" eb="86">
      <t>トモナ</t>
    </rPh>
    <rPh sb="87" eb="89">
      <t>ヒリツ</t>
    </rPh>
    <rPh sb="90" eb="92">
      <t>ジョウショウ</t>
    </rPh>
    <rPh sb="97" eb="99">
      <t>コンド</t>
    </rPh>
    <rPh sb="137" eb="139">
      <t>リョウキン</t>
    </rPh>
    <rPh sb="139" eb="141">
      <t>シュウニュウ</t>
    </rPh>
    <rPh sb="142" eb="144">
      <t>ゾウカ</t>
    </rPh>
    <rPh sb="145" eb="146">
      <t>クワ</t>
    </rPh>
    <rPh sb="208" eb="210">
      <t>ヒリツ</t>
    </rPh>
    <rPh sb="211" eb="213">
      <t>ゲンショウ</t>
    </rPh>
    <rPh sb="220" eb="222">
      <t>ケイヒ</t>
    </rPh>
    <rPh sb="222" eb="224">
      <t>カイシュウ</t>
    </rPh>
    <rPh sb="224" eb="225">
      <t>リツ</t>
    </rPh>
    <rPh sb="262" eb="264">
      <t>スウチ</t>
    </rPh>
    <rPh sb="265" eb="267">
      <t>カイゼン</t>
    </rPh>
    <rPh sb="269" eb="271">
      <t>ルイジ</t>
    </rPh>
    <rPh sb="271" eb="273">
      <t>ダンタイ</t>
    </rPh>
    <rPh sb="273" eb="275">
      <t>ヘイキン</t>
    </rPh>
    <rPh sb="276" eb="278">
      <t>ウワマワ</t>
    </rPh>
    <rPh sb="279" eb="281">
      <t>ジョウキョウ</t>
    </rPh>
    <rPh sb="290" eb="292">
      <t>オスイ</t>
    </rPh>
    <rPh sb="292" eb="294">
      <t>ショリ</t>
    </rPh>
    <rPh sb="294" eb="296">
      <t>ゲンカ</t>
    </rPh>
    <rPh sb="298" eb="299">
      <t>オオム</t>
    </rPh>
    <rPh sb="303" eb="304">
      <t>エン</t>
    </rPh>
    <rPh sb="305" eb="307">
      <t>スイイ</t>
    </rPh>
    <rPh sb="314" eb="316">
      <t>シセツ</t>
    </rPh>
    <rPh sb="316" eb="318">
      <t>リヨウ</t>
    </rPh>
    <rPh sb="318" eb="319">
      <t>リツ</t>
    </rPh>
    <rPh sb="357" eb="359">
      <t>リヨウ</t>
    </rPh>
    <rPh sb="359" eb="360">
      <t>リツ</t>
    </rPh>
    <rPh sb="360" eb="362">
      <t>ジョウショウ</t>
    </rPh>
    <rPh sb="371" eb="373">
      <t>スイセン</t>
    </rPh>
    <rPh sb="373" eb="374">
      <t>カ</t>
    </rPh>
    <rPh sb="374" eb="375">
      <t>リツ</t>
    </rPh>
    <rPh sb="420" eb="422">
      <t>ヒリツ</t>
    </rPh>
    <rPh sb="423" eb="425">
      <t>テイカ</t>
    </rPh>
    <rPh sb="427" eb="429">
      <t>ケッカ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</si>
</sst>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CC-449D-BF62-AF08FF12AED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0.05</c:v>
                </c:pt>
                <c:pt idx="3">
                  <c:v>0.06</c:v>
                </c:pt>
                <c:pt idx="4">
                  <c:v>0.04</c:v>
                </c:pt>
              </c:numCache>
            </c:numRef>
          </c:val>
          <c:smooth val="0"/>
          <c:extLst>
            <c:ext xmlns:c16="http://schemas.microsoft.com/office/drawing/2014/chart" uri="{C3380CC4-5D6E-409C-BE32-E72D297353CC}">
              <c16:uniqueId val="{00000001-5DCC-449D-BF62-AF08FF12AED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68.16</c:v>
                </c:pt>
                <c:pt idx="1">
                  <c:v>57.9</c:v>
                </c:pt>
                <c:pt idx="2">
                  <c:v>58.09</c:v>
                </c:pt>
                <c:pt idx="3">
                  <c:v>63.34</c:v>
                </c:pt>
                <c:pt idx="4">
                  <c:v>65.47</c:v>
                </c:pt>
              </c:numCache>
            </c:numRef>
          </c:val>
          <c:extLst>
            <c:ext xmlns:c16="http://schemas.microsoft.com/office/drawing/2014/chart" uri="{C3380CC4-5D6E-409C-BE32-E72D297353CC}">
              <c16:uniqueId val="{00000000-361C-4C3C-8B87-996440D9534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58.28</c:v>
                </c:pt>
                <c:pt idx="1">
                  <c:v>56.67</c:v>
                </c:pt>
                <c:pt idx="2">
                  <c:v>58.04</c:v>
                </c:pt>
                <c:pt idx="3">
                  <c:v>59.9</c:v>
                </c:pt>
                <c:pt idx="4">
                  <c:v>64.510000000000005</c:v>
                </c:pt>
              </c:numCache>
            </c:numRef>
          </c:val>
          <c:smooth val="0"/>
          <c:extLst>
            <c:ext xmlns:c16="http://schemas.microsoft.com/office/drawing/2014/chart" uri="{C3380CC4-5D6E-409C-BE32-E72D297353CC}">
              <c16:uniqueId val="{00000001-361C-4C3C-8B87-996440D9534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94.27</c:v>
                </c:pt>
                <c:pt idx="1">
                  <c:v>95.62</c:v>
                </c:pt>
                <c:pt idx="2">
                  <c:v>94.88</c:v>
                </c:pt>
                <c:pt idx="3">
                  <c:v>96</c:v>
                </c:pt>
                <c:pt idx="4">
                  <c:v>94.76</c:v>
                </c:pt>
              </c:numCache>
            </c:numRef>
          </c:val>
          <c:extLst>
            <c:ext xmlns:c16="http://schemas.microsoft.com/office/drawing/2014/chart" uri="{C3380CC4-5D6E-409C-BE32-E72D297353CC}">
              <c16:uniqueId val="{00000000-05FE-45C0-B57F-A2E59B9DD62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92.78</c:v>
                </c:pt>
                <c:pt idx="1">
                  <c:v>92.9</c:v>
                </c:pt>
                <c:pt idx="2">
                  <c:v>92.56</c:v>
                </c:pt>
                <c:pt idx="3">
                  <c:v>92.4</c:v>
                </c:pt>
                <c:pt idx="4">
                  <c:v>91.62</c:v>
                </c:pt>
              </c:numCache>
            </c:numRef>
          </c:val>
          <c:smooth val="0"/>
          <c:extLst>
            <c:ext xmlns:c16="http://schemas.microsoft.com/office/drawing/2014/chart" uri="{C3380CC4-5D6E-409C-BE32-E72D297353CC}">
              <c16:uniqueId val="{00000001-05FE-45C0-B57F-A2E59B9DD62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67.92</c:v>
                </c:pt>
                <c:pt idx="1">
                  <c:v>89.09</c:v>
                </c:pt>
                <c:pt idx="2">
                  <c:v>87.84</c:v>
                </c:pt>
                <c:pt idx="3">
                  <c:v>90.85</c:v>
                </c:pt>
                <c:pt idx="4">
                  <c:v>92.02</c:v>
                </c:pt>
              </c:numCache>
            </c:numRef>
          </c:val>
          <c:extLst>
            <c:ext xmlns:c16="http://schemas.microsoft.com/office/drawing/2014/chart" uri="{C3380CC4-5D6E-409C-BE32-E72D297353CC}">
              <c16:uniqueId val="{00000000-35DD-41ED-9332-5020E37D0D3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DD-41ED-9332-5020E37D0D3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E4-49F7-B425-5BF90681BD5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E4-49F7-B425-5BF90681BD5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7B-4B92-964F-77D10F85AE8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7B-4B92-964F-77D10F85AE8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3B-4457-8FBF-50E8386E96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3B-4457-8FBF-50E8386E96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AA-4E0D-8F71-4DAA6CA35A9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AA-4E0D-8F71-4DAA6CA35A9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790.03</c:v>
                </c:pt>
                <c:pt idx="1">
                  <c:v>752.06</c:v>
                </c:pt>
                <c:pt idx="2">
                  <c:v>767.48</c:v>
                </c:pt>
                <c:pt idx="3">
                  <c:v>712.31</c:v>
                </c:pt>
                <c:pt idx="4">
                  <c:v>590.41999999999996</c:v>
                </c:pt>
              </c:numCache>
            </c:numRef>
          </c:val>
          <c:extLst>
            <c:ext xmlns:c16="http://schemas.microsoft.com/office/drawing/2014/chart" uri="{C3380CC4-5D6E-409C-BE32-E72D297353CC}">
              <c16:uniqueId val="{00000000-B704-4D26-9D97-37B3BE4DD11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1117.27</c:v>
                </c:pt>
                <c:pt idx="1">
                  <c:v>1051.49</c:v>
                </c:pt>
                <c:pt idx="2">
                  <c:v>991.69</c:v>
                </c:pt>
                <c:pt idx="3">
                  <c:v>986.82</c:v>
                </c:pt>
                <c:pt idx="4">
                  <c:v>1023.34</c:v>
                </c:pt>
              </c:numCache>
            </c:numRef>
          </c:val>
          <c:smooth val="0"/>
          <c:extLst>
            <c:ext xmlns:c16="http://schemas.microsoft.com/office/drawing/2014/chart" uri="{C3380CC4-5D6E-409C-BE32-E72D297353CC}">
              <c16:uniqueId val="{00000001-B704-4D26-9D97-37B3BE4DD11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84.1</c:v>
                </c:pt>
                <c:pt idx="1">
                  <c:v>83.87</c:v>
                </c:pt>
                <c:pt idx="2">
                  <c:v>83.62</c:v>
                </c:pt>
                <c:pt idx="3">
                  <c:v>83.62</c:v>
                </c:pt>
                <c:pt idx="4">
                  <c:v>84.35</c:v>
                </c:pt>
              </c:numCache>
            </c:numRef>
          </c:val>
          <c:extLst>
            <c:ext xmlns:c16="http://schemas.microsoft.com/office/drawing/2014/chart" uri="{C3380CC4-5D6E-409C-BE32-E72D297353CC}">
              <c16:uniqueId val="{00000000-164D-4279-A912-DD06D0AF6D8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76.33</c:v>
                </c:pt>
                <c:pt idx="1">
                  <c:v>80.11</c:v>
                </c:pt>
                <c:pt idx="2">
                  <c:v>84.53</c:v>
                </c:pt>
                <c:pt idx="3">
                  <c:v>84.02</c:v>
                </c:pt>
                <c:pt idx="4">
                  <c:v>82.26</c:v>
                </c:pt>
              </c:numCache>
            </c:numRef>
          </c:val>
          <c:smooth val="0"/>
          <c:extLst>
            <c:ext xmlns:c16="http://schemas.microsoft.com/office/drawing/2014/chart" uri="{C3380CC4-5D6E-409C-BE32-E72D297353CC}">
              <c16:uniqueId val="{00000001-164D-4279-A912-DD06D0AF6D8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150.01</c:v>
                </c:pt>
                <c:pt idx="4">
                  <c:v>150</c:v>
                </c:pt>
              </c:numCache>
            </c:numRef>
          </c:val>
          <c:extLst>
            <c:ext xmlns:c16="http://schemas.microsoft.com/office/drawing/2014/chart" uri="{C3380CC4-5D6E-409C-BE32-E72D297353CC}">
              <c16:uniqueId val="{00000000-1A01-4808-886E-36417F9380B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164.13</c:v>
                </c:pt>
                <c:pt idx="1">
                  <c:v>162.66</c:v>
                </c:pt>
                <c:pt idx="2">
                  <c:v>154.69999999999999</c:v>
                </c:pt>
                <c:pt idx="3">
                  <c:v>154.83000000000001</c:v>
                </c:pt>
                <c:pt idx="4">
                  <c:v>154.25</c:v>
                </c:pt>
              </c:numCache>
            </c:numRef>
          </c:val>
          <c:smooth val="0"/>
          <c:extLst>
            <c:ext xmlns:c16="http://schemas.microsoft.com/office/drawing/2014/chart" uri="{C3380CC4-5D6E-409C-BE32-E72D297353CC}">
              <c16:uniqueId val="{00000001-1A01-4808-886E-36417F9380B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日進市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Bc2</v>
      </c>
      <c r="X8" s="48"/>
      <c r="Y8" s="48"/>
      <c r="Z8" s="48"/>
      <c r="AA8" s="48"/>
      <c r="AB8" s="48"/>
      <c r="AC8" s="48"/>
      <c r="AD8" s="49" t="str">
        <f>データ!$M$6</f>
        <v>非設置</v>
      </c>
      <c r="AE8" s="49"/>
      <c r="AF8" s="49"/>
      <c r="AG8" s="49"/>
      <c r="AH8" s="49"/>
      <c r="AI8" s="49"/>
      <c r="AJ8" s="49"/>
      <c r="AK8" s="3"/>
      <c r="AL8" s="50">
        <f>データ!S6</f>
        <v>90772</v>
      </c>
      <c r="AM8" s="50"/>
      <c r="AN8" s="50"/>
      <c r="AO8" s="50"/>
      <c r="AP8" s="50"/>
      <c r="AQ8" s="50"/>
      <c r="AR8" s="50"/>
      <c r="AS8" s="50"/>
      <c r="AT8" s="45">
        <f>データ!T6</f>
        <v>34.909999999999997</v>
      </c>
      <c r="AU8" s="45"/>
      <c r="AV8" s="45"/>
      <c r="AW8" s="45"/>
      <c r="AX8" s="45"/>
      <c r="AY8" s="45"/>
      <c r="AZ8" s="45"/>
      <c r="BA8" s="45"/>
      <c r="BB8" s="45">
        <f>データ!U6</f>
        <v>2600.17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74.64</v>
      </c>
      <c r="Q10" s="45"/>
      <c r="R10" s="45"/>
      <c r="S10" s="45"/>
      <c r="T10" s="45"/>
      <c r="U10" s="45"/>
      <c r="V10" s="45"/>
      <c r="W10" s="45">
        <f>データ!Q6</f>
        <v>93.7</v>
      </c>
      <c r="X10" s="45"/>
      <c r="Y10" s="45"/>
      <c r="Z10" s="45"/>
      <c r="AA10" s="45"/>
      <c r="AB10" s="45"/>
      <c r="AC10" s="45"/>
      <c r="AD10" s="50">
        <f>データ!R6</f>
        <v>2052</v>
      </c>
      <c r="AE10" s="50"/>
      <c r="AF10" s="50"/>
      <c r="AG10" s="50"/>
      <c r="AH10" s="50"/>
      <c r="AI10" s="50"/>
      <c r="AJ10" s="50"/>
      <c r="AK10" s="2"/>
      <c r="AL10" s="50">
        <f>データ!V6</f>
        <v>67900</v>
      </c>
      <c r="AM10" s="50"/>
      <c r="AN10" s="50"/>
      <c r="AO10" s="50"/>
      <c r="AP10" s="50"/>
      <c r="AQ10" s="50"/>
      <c r="AR10" s="50"/>
      <c r="AS10" s="50"/>
      <c r="AT10" s="45">
        <f>データ!W6</f>
        <v>9.66</v>
      </c>
      <c r="AU10" s="45"/>
      <c r="AV10" s="45"/>
      <c r="AW10" s="45"/>
      <c r="AX10" s="45"/>
      <c r="AY10" s="45"/>
      <c r="AZ10" s="45"/>
      <c r="BA10" s="45"/>
      <c r="BB10" s="45">
        <f>データ!X6</f>
        <v>7028.99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45</v>
      </c>
      <c r="N86" s="26" t="s">
        <v>46</v>
      </c>
      <c r="O86" s="26" t="str">
        <f>データ!EO6</f>
        <v>【0.23】</v>
      </c>
    </row>
  </sheetData>
  <sheetProtection algorithmName="SHA-512" hashValue="OA4SWuaVigoy3nl5OXnI+VHsZHolWZwbAznMj+gz1H2yGTAI+zcZGvAXcjocKzbmF1P7FsgvqEg//mlufBpmpA==" saltValue="VhB0V1NvKd3sxKKfe4ZTE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6" t="s">
        <v>56</v>
      </c>
      <c r="I3" s="77"/>
      <c r="J3" s="77"/>
      <c r="K3" s="77"/>
      <c r="L3" s="77"/>
      <c r="M3" s="77"/>
      <c r="N3" s="77"/>
      <c r="O3" s="77"/>
      <c r="P3" s="77"/>
      <c r="Q3" s="77"/>
      <c r="R3" s="77"/>
      <c r="S3" s="77"/>
      <c r="T3" s="77"/>
      <c r="U3" s="77"/>
      <c r="V3" s="77"/>
      <c r="W3" s="77"/>
      <c r="X3" s="78"/>
      <c r="Y3" s="82" t="s">
        <v>57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232301</v>
      </c>
      <c r="D6" s="33">
        <f t="shared" si="3"/>
        <v>47</v>
      </c>
      <c r="E6" s="33">
        <f t="shared" si="3"/>
        <v>17</v>
      </c>
      <c r="F6" s="33">
        <f t="shared" si="3"/>
        <v>1</v>
      </c>
      <c r="G6" s="33">
        <f t="shared" si="3"/>
        <v>0</v>
      </c>
      <c r="H6" s="33" t="str">
        <f t="shared" si="3"/>
        <v>愛知県　日進市</v>
      </c>
      <c r="I6" s="33" t="str">
        <f t="shared" si="3"/>
        <v>法非適用</v>
      </c>
      <c r="J6" s="33" t="str">
        <f t="shared" si="3"/>
        <v>下水道事業</v>
      </c>
      <c r="K6" s="33" t="str">
        <f t="shared" si="3"/>
        <v>公共下水道</v>
      </c>
      <c r="L6" s="33" t="str">
        <f t="shared" si="3"/>
        <v>Bc2</v>
      </c>
      <c r="M6" s="33" t="str">
        <f t="shared" si="3"/>
        <v>非設置</v>
      </c>
      <c r="N6" s="34" t="str">
        <f t="shared" si="3"/>
        <v>-</v>
      </c>
      <c r="O6" s="34" t="str">
        <f t="shared" si="3"/>
        <v>該当数値なし</v>
      </c>
      <c r="P6" s="34">
        <f t="shared" si="3"/>
        <v>74.64</v>
      </c>
      <c r="Q6" s="34">
        <f t="shared" si="3"/>
        <v>93.7</v>
      </c>
      <c r="R6" s="34">
        <f t="shared" si="3"/>
        <v>2052</v>
      </c>
      <c r="S6" s="34">
        <f t="shared" si="3"/>
        <v>90772</v>
      </c>
      <c r="T6" s="34">
        <f t="shared" si="3"/>
        <v>34.909999999999997</v>
      </c>
      <c r="U6" s="34">
        <f t="shared" si="3"/>
        <v>2600.17</v>
      </c>
      <c r="V6" s="34">
        <f t="shared" si="3"/>
        <v>67900</v>
      </c>
      <c r="W6" s="34">
        <f t="shared" si="3"/>
        <v>9.66</v>
      </c>
      <c r="X6" s="34">
        <f t="shared" si="3"/>
        <v>7028.99</v>
      </c>
      <c r="Y6" s="35">
        <f>IF(Y7="",NA(),Y7)</f>
        <v>67.92</v>
      </c>
      <c r="Z6" s="35">
        <f t="shared" ref="Z6:AH6" si="4">IF(Z7="",NA(),Z7)</f>
        <v>89.09</v>
      </c>
      <c r="AA6" s="35">
        <f t="shared" si="4"/>
        <v>87.84</v>
      </c>
      <c r="AB6" s="35">
        <f t="shared" si="4"/>
        <v>90.85</v>
      </c>
      <c r="AC6" s="35">
        <f t="shared" si="4"/>
        <v>92.02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790.03</v>
      </c>
      <c r="BG6" s="35">
        <f t="shared" ref="BG6:BO6" si="7">IF(BG7="",NA(),BG7)</f>
        <v>752.06</v>
      </c>
      <c r="BH6" s="35">
        <f t="shared" si="7"/>
        <v>767.48</v>
      </c>
      <c r="BI6" s="35">
        <f t="shared" si="7"/>
        <v>712.31</v>
      </c>
      <c r="BJ6" s="35">
        <f t="shared" si="7"/>
        <v>590.41999999999996</v>
      </c>
      <c r="BK6" s="35">
        <f t="shared" si="7"/>
        <v>1117.27</v>
      </c>
      <c r="BL6" s="35">
        <f t="shared" si="7"/>
        <v>1051.49</v>
      </c>
      <c r="BM6" s="35">
        <f t="shared" si="7"/>
        <v>991.69</v>
      </c>
      <c r="BN6" s="35">
        <f t="shared" si="7"/>
        <v>986.82</v>
      </c>
      <c r="BO6" s="35">
        <f t="shared" si="7"/>
        <v>1023.34</v>
      </c>
      <c r="BP6" s="34" t="str">
        <f>IF(BP7="","",IF(BP7="-","【-】","【"&amp;SUBSTITUTE(TEXT(BP7,"#,##0.00"),"-","△")&amp;"】"))</f>
        <v>【682.78】</v>
      </c>
      <c r="BQ6" s="35">
        <f>IF(BQ7="",NA(),BQ7)</f>
        <v>84.1</v>
      </c>
      <c r="BR6" s="35">
        <f t="shared" ref="BR6:BZ6" si="8">IF(BR7="",NA(),BR7)</f>
        <v>83.87</v>
      </c>
      <c r="BS6" s="35">
        <f t="shared" si="8"/>
        <v>83.62</v>
      </c>
      <c r="BT6" s="35">
        <f t="shared" si="8"/>
        <v>83.62</v>
      </c>
      <c r="BU6" s="35">
        <f t="shared" si="8"/>
        <v>84.35</v>
      </c>
      <c r="BV6" s="35">
        <f t="shared" si="8"/>
        <v>76.33</v>
      </c>
      <c r="BW6" s="35">
        <f t="shared" si="8"/>
        <v>80.11</v>
      </c>
      <c r="BX6" s="35">
        <f t="shared" si="8"/>
        <v>84.53</v>
      </c>
      <c r="BY6" s="35">
        <f t="shared" si="8"/>
        <v>84.02</v>
      </c>
      <c r="BZ6" s="35">
        <f t="shared" si="8"/>
        <v>82.26</v>
      </c>
      <c r="CA6" s="34" t="str">
        <f>IF(CA7="","",IF(CA7="-","【-】","【"&amp;SUBSTITUTE(TEXT(CA7,"#,##0.00"),"-","△")&amp;"】"))</f>
        <v>【100.91】</v>
      </c>
      <c r="CB6" s="35">
        <f>IF(CB7="",NA(),CB7)</f>
        <v>150</v>
      </c>
      <c r="CC6" s="35">
        <f t="shared" ref="CC6:CK6" si="9">IF(CC7="",NA(),CC7)</f>
        <v>150</v>
      </c>
      <c r="CD6" s="35">
        <f t="shared" si="9"/>
        <v>150</v>
      </c>
      <c r="CE6" s="35">
        <f t="shared" si="9"/>
        <v>150.01</v>
      </c>
      <c r="CF6" s="35">
        <f t="shared" si="9"/>
        <v>150</v>
      </c>
      <c r="CG6" s="35">
        <f t="shared" si="9"/>
        <v>164.13</v>
      </c>
      <c r="CH6" s="35">
        <f t="shared" si="9"/>
        <v>162.66</v>
      </c>
      <c r="CI6" s="35">
        <f t="shared" si="9"/>
        <v>154.69999999999999</v>
      </c>
      <c r="CJ6" s="35">
        <f t="shared" si="9"/>
        <v>154.83000000000001</v>
      </c>
      <c r="CK6" s="35">
        <f t="shared" si="9"/>
        <v>154.25</v>
      </c>
      <c r="CL6" s="34" t="str">
        <f>IF(CL7="","",IF(CL7="-","【-】","【"&amp;SUBSTITUTE(TEXT(CL7,"#,##0.00"),"-","△")&amp;"】"))</f>
        <v>【136.86】</v>
      </c>
      <c r="CM6" s="35">
        <f>IF(CM7="",NA(),CM7)</f>
        <v>68.16</v>
      </c>
      <c r="CN6" s="35">
        <f t="shared" ref="CN6:CV6" si="10">IF(CN7="",NA(),CN7)</f>
        <v>57.9</v>
      </c>
      <c r="CO6" s="35">
        <f t="shared" si="10"/>
        <v>58.09</v>
      </c>
      <c r="CP6" s="35">
        <f t="shared" si="10"/>
        <v>63.34</v>
      </c>
      <c r="CQ6" s="35">
        <f t="shared" si="10"/>
        <v>65.47</v>
      </c>
      <c r="CR6" s="35">
        <f t="shared" si="10"/>
        <v>58.28</v>
      </c>
      <c r="CS6" s="35">
        <f t="shared" si="10"/>
        <v>56.67</v>
      </c>
      <c r="CT6" s="35">
        <f t="shared" si="10"/>
        <v>58.04</v>
      </c>
      <c r="CU6" s="35">
        <f t="shared" si="10"/>
        <v>59.9</v>
      </c>
      <c r="CV6" s="35">
        <f t="shared" si="10"/>
        <v>64.510000000000005</v>
      </c>
      <c r="CW6" s="34" t="str">
        <f>IF(CW7="","",IF(CW7="-","【-】","【"&amp;SUBSTITUTE(TEXT(CW7,"#,##0.00"),"-","△")&amp;"】"))</f>
        <v>【58.98】</v>
      </c>
      <c r="CX6" s="35">
        <f>IF(CX7="",NA(),CX7)</f>
        <v>94.27</v>
      </c>
      <c r="CY6" s="35">
        <f t="shared" ref="CY6:DG6" si="11">IF(CY7="",NA(),CY7)</f>
        <v>95.62</v>
      </c>
      <c r="CZ6" s="35">
        <f t="shared" si="11"/>
        <v>94.88</v>
      </c>
      <c r="DA6" s="35">
        <f t="shared" si="11"/>
        <v>96</v>
      </c>
      <c r="DB6" s="35">
        <f t="shared" si="11"/>
        <v>94.76</v>
      </c>
      <c r="DC6" s="35">
        <f t="shared" si="11"/>
        <v>92.78</v>
      </c>
      <c r="DD6" s="35">
        <f t="shared" si="11"/>
        <v>92.9</v>
      </c>
      <c r="DE6" s="35">
        <f t="shared" si="11"/>
        <v>92.56</v>
      </c>
      <c r="DF6" s="35">
        <f t="shared" si="11"/>
        <v>92.4</v>
      </c>
      <c r="DG6" s="35">
        <f t="shared" si="11"/>
        <v>91.62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0.04</v>
      </c>
      <c r="EL6" s="35">
        <f t="shared" si="14"/>
        <v>0.05</v>
      </c>
      <c r="EM6" s="35">
        <f t="shared" si="14"/>
        <v>0.06</v>
      </c>
      <c r="EN6" s="35">
        <f t="shared" si="14"/>
        <v>0.04</v>
      </c>
      <c r="EO6" s="34" t="str">
        <f>IF(EO7="","",IF(EO7="-","【-】","【"&amp;SUBSTITUTE(TEXT(EO7,"#,##0.00"),"-","△")&amp;"】"))</f>
        <v>【0.23】</v>
      </c>
    </row>
    <row r="7" spans="1:145" s="36" customFormat="1" x14ac:dyDescent="0.15">
      <c r="A7" s="28"/>
      <c r="B7" s="37">
        <v>2018</v>
      </c>
      <c r="C7" s="37">
        <v>232301</v>
      </c>
      <c r="D7" s="37">
        <v>47</v>
      </c>
      <c r="E7" s="37">
        <v>17</v>
      </c>
      <c r="F7" s="37">
        <v>1</v>
      </c>
      <c r="G7" s="37">
        <v>0</v>
      </c>
      <c r="H7" s="37" t="s">
        <v>99</v>
      </c>
      <c r="I7" s="37" t="s">
        <v>100</v>
      </c>
      <c r="J7" s="37" t="s">
        <v>101</v>
      </c>
      <c r="K7" s="37" t="s">
        <v>102</v>
      </c>
      <c r="L7" s="37" t="s">
        <v>103</v>
      </c>
      <c r="M7" s="37" t="s">
        <v>104</v>
      </c>
      <c r="N7" s="38" t="s">
        <v>105</v>
      </c>
      <c r="O7" s="38" t="s">
        <v>106</v>
      </c>
      <c r="P7" s="38">
        <v>74.64</v>
      </c>
      <c r="Q7" s="38">
        <v>93.7</v>
      </c>
      <c r="R7" s="38">
        <v>2052</v>
      </c>
      <c r="S7" s="38">
        <v>90772</v>
      </c>
      <c r="T7" s="38">
        <v>34.909999999999997</v>
      </c>
      <c r="U7" s="38">
        <v>2600.17</v>
      </c>
      <c r="V7" s="38">
        <v>67900</v>
      </c>
      <c r="W7" s="38">
        <v>9.66</v>
      </c>
      <c r="X7" s="38">
        <v>7028.99</v>
      </c>
      <c r="Y7" s="38">
        <v>67.92</v>
      </c>
      <c r="Z7" s="38">
        <v>89.09</v>
      </c>
      <c r="AA7" s="38">
        <v>87.84</v>
      </c>
      <c r="AB7" s="38">
        <v>90.85</v>
      </c>
      <c r="AC7" s="38">
        <v>92.02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790.03</v>
      </c>
      <c r="BG7" s="38">
        <v>752.06</v>
      </c>
      <c r="BH7" s="38">
        <v>767.48</v>
      </c>
      <c r="BI7" s="38">
        <v>712.31</v>
      </c>
      <c r="BJ7" s="38">
        <v>590.41999999999996</v>
      </c>
      <c r="BK7" s="38">
        <v>1117.27</v>
      </c>
      <c r="BL7" s="38">
        <v>1051.49</v>
      </c>
      <c r="BM7" s="38">
        <v>991.69</v>
      </c>
      <c r="BN7" s="38">
        <v>986.82</v>
      </c>
      <c r="BO7" s="38">
        <v>1023.34</v>
      </c>
      <c r="BP7" s="38">
        <v>682.78</v>
      </c>
      <c r="BQ7" s="38">
        <v>84.1</v>
      </c>
      <c r="BR7" s="38">
        <v>83.87</v>
      </c>
      <c r="BS7" s="38">
        <v>83.62</v>
      </c>
      <c r="BT7" s="38">
        <v>83.62</v>
      </c>
      <c r="BU7" s="38">
        <v>84.35</v>
      </c>
      <c r="BV7" s="38">
        <v>76.33</v>
      </c>
      <c r="BW7" s="38">
        <v>80.11</v>
      </c>
      <c r="BX7" s="38">
        <v>84.53</v>
      </c>
      <c r="BY7" s="38">
        <v>84.02</v>
      </c>
      <c r="BZ7" s="38">
        <v>82.26</v>
      </c>
      <c r="CA7" s="38">
        <v>100.91</v>
      </c>
      <c r="CB7" s="38">
        <v>150</v>
      </c>
      <c r="CC7" s="38">
        <v>150</v>
      </c>
      <c r="CD7" s="38">
        <v>150</v>
      </c>
      <c r="CE7" s="38">
        <v>150.01</v>
      </c>
      <c r="CF7" s="38">
        <v>150</v>
      </c>
      <c r="CG7" s="38">
        <v>164.13</v>
      </c>
      <c r="CH7" s="38">
        <v>162.66</v>
      </c>
      <c r="CI7" s="38">
        <v>154.69999999999999</v>
      </c>
      <c r="CJ7" s="38">
        <v>154.83000000000001</v>
      </c>
      <c r="CK7" s="38">
        <v>154.25</v>
      </c>
      <c r="CL7" s="38">
        <v>136.86000000000001</v>
      </c>
      <c r="CM7" s="38">
        <v>68.16</v>
      </c>
      <c r="CN7" s="38">
        <v>57.9</v>
      </c>
      <c r="CO7" s="38">
        <v>58.09</v>
      </c>
      <c r="CP7" s="38">
        <v>63.34</v>
      </c>
      <c r="CQ7" s="38">
        <v>65.47</v>
      </c>
      <c r="CR7" s="38">
        <v>58.28</v>
      </c>
      <c r="CS7" s="38">
        <v>56.67</v>
      </c>
      <c r="CT7" s="38">
        <v>58.04</v>
      </c>
      <c r="CU7" s="38">
        <v>59.9</v>
      </c>
      <c r="CV7" s="38">
        <v>64.510000000000005</v>
      </c>
      <c r="CW7" s="38">
        <v>58.98</v>
      </c>
      <c r="CX7" s="38">
        <v>94.27</v>
      </c>
      <c r="CY7" s="38">
        <v>95.62</v>
      </c>
      <c r="CZ7" s="38">
        <v>94.88</v>
      </c>
      <c r="DA7" s="38">
        <v>96</v>
      </c>
      <c r="DB7" s="38">
        <v>94.76</v>
      </c>
      <c r="DC7" s="38">
        <v>92.78</v>
      </c>
      <c r="DD7" s="38">
        <v>92.9</v>
      </c>
      <c r="DE7" s="38">
        <v>92.56</v>
      </c>
      <c r="DF7" s="38">
        <v>92.4</v>
      </c>
      <c r="DG7" s="38">
        <v>91.62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0.04</v>
      </c>
      <c r="EL7" s="38">
        <v>0.05</v>
      </c>
      <c r="EM7" s="38">
        <v>0.06</v>
      </c>
      <c r="EN7" s="38">
        <v>0.04</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2020-02-05T07:56:30Z</cp:lastPrinted>
  <dcterms:created xsi:type="dcterms:W3CDTF">2019-12-05T05:05:22Z</dcterms:created>
  <dcterms:modified xsi:type="dcterms:W3CDTF">2020-02-12T02:19:45Z</dcterms:modified>
  <cp:category/>
</cp:coreProperties>
</file>