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72.16.200.50\下水道課\H31年度\00課共通\002-1課共通調査・回答【庁舎内】\財政課\20200204 公営企業に係る「経営比較分析表」の分析等の確認について\回答\"/>
    </mc:Choice>
  </mc:AlternateContent>
  <xr:revisionPtr revIDLastSave="0" documentId="13_ncr:1_{F631A875-8E35-4AE6-A984-A789EC9E455E}" xr6:coauthVersionLast="36" xr6:coauthVersionMax="36" xr10:uidLastSave="{00000000-0000-0000-0000-000000000000}"/>
  <workbookProtection workbookAlgorithmName="SHA-512" workbookHashValue="q1T4QwDi2bS7jkUqpLNiz86VRHbj1pWiognxifhjF7hYc7w1Q2TCMiUpI9y7uAC5ZrgwOojy+K0txPP55cFIdQ==" workbookSaltValue="5/SxWo/9gHpochOt7uG7jg==" workbookSpinCount="100000" lockStructure="1"/>
  <bookViews>
    <workbookView xWindow="0" yWindow="0" windowWidth="20490" windowHeight="67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B10" i="4"/>
  <c r="P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<sst xmlns="http://schemas.openxmlformats.org/spreadsheetml/2006/main" count="233" uniqueCount="113">
  <si>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</si>
  <si>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</si>
  <si>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</si>
  <si>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</si>
  <si>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</si>
  <si>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</si>
  <si>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</si>
  <si>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</si>
  <si>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</si>
  <si>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</si>
  <si>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</si>
  <si>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</si>
  <si>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</si>
  <si>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</si>
  <si>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</si>
  <si>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</si>
  <si>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</si>
  <si>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</si>
  <si>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</si>
  <si>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</si>
  <si>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</si>
  <si>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</si>
  <si>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</si>
  <si>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</si>
  <si>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</si>
  <si>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</si>
  <si>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</si>
  <si>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</si>
  <si>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</si>
  <si>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</si>
  <si>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</si>
  <si>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</si>
  <si>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</si>
  <si>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</si>
  <si>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</si>
  <si>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</si>
  <si>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</si>
  <si>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</si>
  <si>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</si>
  <si>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</si>
  <si>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</si>
  <si>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</si>
  <si>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</si>
  <si>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</si>
  <si>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</si>
  <si>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</si>
  <si>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</si>
  <si>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</si>
  <si>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</si>
  <si>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</si>
  <si>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</si>
  <si>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</si>
  <si>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</si>
  <si>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</si>
  <si>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</si>
  <si>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</si>
  <si>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</si>
  <si>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</si>
  <si>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</si>
  <si>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</si>
  <si>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</si>
  <si>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</si>
  <si>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</si>
  <si>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</si>
  <si>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</si>
  <si>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</si>
  <si>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</si>
  <si>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</si>
  <si>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</si>
  <si>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</si>
  <si>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</si>
  <si>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</si>
  <si>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</si>
  <si>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</si>
  <si>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</si>
  <si>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</si>
  <si>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</si>
  <si>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</si>
  <si>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</si>
  <si>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</si>
  <si>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</si>
  <si>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</si>
  <si>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</si>
  <si>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</si>
  <si>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</si>
  <si>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</si>
  <si>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</si>
  <si>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</si>
  <si>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</si>
  <si>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</si>
  <si>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</si>
  <si>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</si>
  <si>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</si>
  <si>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</si>
  <si>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</si>
  <si>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</si>
  <si>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</si>
  <si>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</si>
  <si>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</si>
  <si>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</si>
  <si>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</si>
  <si>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</si>
  <si>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</si>
  <si>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</si>
  <si>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</si>
  <si>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</si>
  <si>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</si>
  <si>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</si>
  <si>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</si>
  <si>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</si>
  <si>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前年度からの繰越金が86,636千円減少したこと、また、打切り決算により使用料収入35,837千円が減少したことにより、総収益が減少し、前年に比べ12.44ポイント下降しました。依然として、本来収益の柱となるべき料金収入が乏しく、他会計繰入金に依存している状態であるため、今後は経費削減や使用料改定等による収入増加により汚水処理に係る経費回収、事業の適正化が必要と考えます。
　④企業債残高対事業規模比率は、打切り決算により使用料収入が減少し、一般会計負担分（主に分流式下水道に要する経費）が減少したため、197.03ポイント上昇しました。将来的には、整備事業の縮小により企業債残高は減少していく見込みです。
　⑤経費回収率は、打切り決算により使用料収入が減少したため、6.12ポイント減少しました。今後は増加する維持管理費のため、中長期的な視点に立った収支計画の策定、適正な経営管理を行うことが必要と考えます。
　⑥汚水処理原価は、類似団体と比較すると同等となっていますが、今後は施設の老朽化による維持管理費の増加が想定されるため、経費削減や適正な使用料収入の確保による事業の適正化が必要と考えます。
　⑧水洗化率は、整備区域の拡大を先行させたことにより類似団体と比較すると低い水準にありますが、接続促進により水洗化率の向上を図っていきます。　</t>
    <rPh sb="27" eb="29">
      <t>センエン</t>
    </rPh>
    <rPh sb="29" eb="31">
      <t>ゲンショウ</t>
    </rPh>
    <rPh sb="39" eb="41">
      <t>ウチキ</t>
    </rPh>
    <rPh sb="42" eb="44">
      <t>ケッサン</t>
    </rPh>
    <rPh sb="47" eb="50">
      <t>シヨウリョウ</t>
    </rPh>
    <rPh sb="50" eb="52">
      <t>シュウニュウ</t>
    </rPh>
    <rPh sb="58" eb="60">
      <t>センエン</t>
    </rPh>
    <rPh sb="61" eb="63">
      <t>ゲンショウ</t>
    </rPh>
    <rPh sb="201" eb="203">
      <t>キギョウ</t>
    </rPh>
    <rPh sb="203" eb="204">
      <t>サイ</t>
    </rPh>
    <rPh sb="204" eb="206">
      <t>ザンダカ</t>
    </rPh>
    <rPh sb="206" eb="207">
      <t>タイ</t>
    </rPh>
    <rPh sb="207" eb="209">
      <t>ジギョウ</t>
    </rPh>
    <rPh sb="209" eb="211">
      <t>キボ</t>
    </rPh>
    <rPh sb="211" eb="213">
      <t>ヒリツ</t>
    </rPh>
    <rPh sb="215" eb="217">
      <t>ウチキ</t>
    </rPh>
    <rPh sb="218" eb="220">
      <t>ケッサン</t>
    </rPh>
    <rPh sb="223" eb="226">
      <t>シヨウリョウ</t>
    </rPh>
    <rPh sb="226" eb="228">
      <t>シュウニュウ</t>
    </rPh>
    <rPh sb="229" eb="231">
      <t>ゲンショウ</t>
    </rPh>
    <rPh sb="233" eb="235">
      <t>イッパン</t>
    </rPh>
    <rPh sb="235" eb="237">
      <t>カイケイ</t>
    </rPh>
    <rPh sb="237" eb="239">
      <t>フタン</t>
    </rPh>
    <rPh sb="239" eb="240">
      <t>ブン</t>
    </rPh>
    <rPh sb="241" eb="242">
      <t>オモ</t>
    </rPh>
    <rPh sb="243" eb="245">
      <t>ブンリュウ</t>
    </rPh>
    <rPh sb="245" eb="246">
      <t>シキ</t>
    </rPh>
    <rPh sb="246" eb="249">
      <t>ゲスイドウ</t>
    </rPh>
    <rPh sb="250" eb="251">
      <t>ヨウ</t>
    </rPh>
    <rPh sb="253" eb="255">
      <t>ケイヒ</t>
    </rPh>
    <rPh sb="257" eb="259">
      <t>ゲンショウ</t>
    </rPh>
    <rPh sb="274" eb="276">
      <t>ジョウショウ</t>
    </rPh>
    <rPh sb="281" eb="284">
      <t>ショウライテキ</t>
    </rPh>
    <rPh sb="287" eb="289">
      <t>セイビ</t>
    </rPh>
    <rPh sb="289" eb="291">
      <t>ジギョウ</t>
    </rPh>
    <rPh sb="292" eb="294">
      <t>シュクショウ</t>
    </rPh>
    <rPh sb="297" eb="299">
      <t>キギョウ</t>
    </rPh>
    <rPh sb="299" eb="300">
      <t>サイ</t>
    </rPh>
    <rPh sb="300" eb="302">
      <t>ザンダカ</t>
    </rPh>
    <rPh sb="303" eb="305">
      <t>ゲンショウ</t>
    </rPh>
    <rPh sb="309" eb="311">
      <t>ミコ</t>
    </rPh>
    <rPh sb="318" eb="320">
      <t>ケイヒ</t>
    </rPh>
    <rPh sb="320" eb="322">
      <t>カイシュウ</t>
    </rPh>
    <rPh sb="322" eb="323">
      <t>リツ</t>
    </rPh>
    <rPh sb="325" eb="327">
      <t>ウチキ</t>
    </rPh>
    <rPh sb="328" eb="330">
      <t>ケッサン</t>
    </rPh>
    <rPh sb="333" eb="336">
      <t>シヨウリョウ</t>
    </rPh>
    <rPh sb="336" eb="338">
      <t>シュウニュウ</t>
    </rPh>
    <rPh sb="339" eb="341">
      <t>ゲンショウ</t>
    </rPh>
    <rPh sb="354" eb="356">
      <t>ゲンショウ</t>
    </rPh>
    <rPh sb="438" eb="440">
      <t>ドウトウ</t>
    </rPh>
    <phoneticPr fontId="4"/>
  </si>
  <si>
    <t xml:space="preserve">　将来にわたり公共下水道事業を安定的に継続させるため、施設の老朽化対策や管渠更新の投資は重要です。③管渠改善率は類似団体と同程度ではありますが、供用開始から30年程度経過し、老朽化した施設や更新期に備えストックマネジメント計画の策定を行い、適正な施設管理を継続できるよう取り組んでいきます。
</t>
    <phoneticPr fontId="4"/>
  </si>
  <si>
    <t>　市の汚水処理施設の整備は、汚水処理人口普及率が99.8％と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令和2年度経営戦略策定予定</t>
    <rPh sb="160" eb="162">
      <t>レイワ</t>
    </rPh>
    <rPh sb="163" eb="165">
      <t>ネンド</t>
    </rPh>
    <rPh sb="165" eb="167">
      <t>ケイエイ</t>
    </rPh>
    <rPh sb="167" eb="169">
      <t>センリャク</t>
    </rPh>
    <rPh sb="169" eb="171">
      <t>サクテイ</t>
    </rPh>
    <rPh sb="171" eb="17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</si>
</sst>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0.12</c:v>
                </c:pt>
                <c:pt idx="1">
                  <c:v>0.11</c:v>
                </c:pt>
                <c:pt idx="2">
                  <c:v>0.11</c:v>
                </c:pt>
                <c:pt idx="3">
                  <c:v>0.1</c:v>
                </c:pt>
                <c:pt idx="4">
                  <c:v>0.12</c:v>
                </c:pt>
              </c:numCache>
            </c:numRef>
          </c:val>
          <c:extLst>
            <c:ext xmlns:c16="http://schemas.microsoft.com/office/drawing/2014/chart" uri="{C3380CC4-5D6E-409C-BE32-E72D297353CC}">
              <c16:uniqueId val="{00000000-91BB-4EC5-8D6B-622C1F5A75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0.14000000000000001</c:v>
                </c:pt>
                <c:pt idx="4">
                  <c:v>0.13</c:v>
                </c:pt>
              </c:numCache>
            </c:numRef>
          </c:val>
          <c:smooth val="0"/>
          <c:extLst>
            <c:ext xmlns:c16="http://schemas.microsoft.com/office/drawing/2014/chart" uri="{C3380CC4-5D6E-409C-BE32-E72D297353CC}">
              <c16:uniqueId val="{00000001-91BB-4EC5-8D6B-622C1F5A75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DD-4782-8C28-1EFD16D699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58.83</c:v>
                </c:pt>
                <c:pt idx="4">
                  <c:v>56.51</c:v>
                </c:pt>
              </c:numCache>
            </c:numRef>
          </c:val>
          <c:smooth val="0"/>
          <c:extLst>
            <c:ext xmlns:c16="http://schemas.microsoft.com/office/drawing/2014/chart" uri="{C3380CC4-5D6E-409C-BE32-E72D297353CC}">
              <c16:uniqueId val="{00000001-B1DD-4782-8C28-1EFD16D699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92.1</c:v>
                </c:pt>
                <c:pt idx="1">
                  <c:v>92.27</c:v>
                </c:pt>
                <c:pt idx="2">
                  <c:v>92.5</c:v>
                </c:pt>
                <c:pt idx="3">
                  <c:v>92.67</c:v>
                </c:pt>
                <c:pt idx="4">
                  <c:v>92.84</c:v>
                </c:pt>
              </c:numCache>
            </c:numRef>
          </c:val>
          <c:extLst>
            <c:ext xmlns:c16="http://schemas.microsoft.com/office/drawing/2014/chart" uri="{C3380CC4-5D6E-409C-BE32-E72D297353CC}">
              <c16:uniqueId val="{00000000-1585-4B0B-8EEF-C7FD7F4FE5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92.9</c:v>
                </c:pt>
                <c:pt idx="4">
                  <c:v>93.91</c:v>
                </c:pt>
              </c:numCache>
            </c:numRef>
          </c:val>
          <c:smooth val="0"/>
          <c:extLst>
            <c:ext xmlns:c16="http://schemas.microsoft.com/office/drawing/2014/chart" uri="{C3380CC4-5D6E-409C-BE32-E72D297353CC}">
              <c16:uniqueId val="{00000001-1585-4B0B-8EEF-C7FD7F4FE5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80.61</c:v>
                </c:pt>
                <c:pt idx="1">
                  <c:v>86.97</c:v>
                </c:pt>
                <c:pt idx="2">
                  <c:v>84.23</c:v>
                </c:pt>
                <c:pt idx="3">
                  <c:v>87.67</c:v>
                </c:pt>
                <c:pt idx="4">
                  <c:v>75.23</c:v>
                </c:pt>
              </c:numCache>
            </c:numRef>
          </c:val>
          <c:extLst>
            <c:ext xmlns:c16="http://schemas.microsoft.com/office/drawing/2014/chart" uri="{C3380CC4-5D6E-409C-BE32-E72D297353CC}">
              <c16:uniqueId val="{00000000-DFF4-4B18-AE1A-AA6DAF13CC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4-4B18-AE1A-AA6DAF13CC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8-4B0B-8D96-29C1878304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8-4B0B-8D96-29C1878304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2-401E-A426-7DBB3ACD76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2-401E-A426-7DBB3ACD76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7-4FD9-B624-D5A5341773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7-4FD9-B624-D5A5341773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F-4A05-B34D-1E36260C45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F-4A05-B34D-1E36260C45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1214.54</c:v>
                </c:pt>
                <c:pt idx="1">
                  <c:v>428.33</c:v>
                </c:pt>
                <c:pt idx="2">
                  <c:v>523.57000000000005</c:v>
                </c:pt>
                <c:pt idx="3">
                  <c:v>556.1</c:v>
                </c:pt>
                <c:pt idx="4">
                  <c:v>753.13</c:v>
                </c:pt>
              </c:numCache>
            </c:numRef>
          </c:val>
          <c:extLst>
            <c:ext xmlns:c16="http://schemas.microsoft.com/office/drawing/2014/chart" uri="{C3380CC4-5D6E-409C-BE32-E72D297353CC}">
              <c16:uniqueId val="{00000000-7ACE-44E5-98EF-3EF98E426E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610.16999999999996</c:v>
                </c:pt>
                <c:pt idx="4">
                  <c:v>605.9</c:v>
                </c:pt>
              </c:numCache>
            </c:numRef>
          </c:val>
          <c:smooth val="0"/>
          <c:extLst>
            <c:ext xmlns:c16="http://schemas.microsoft.com/office/drawing/2014/chart" uri="{C3380CC4-5D6E-409C-BE32-E72D297353CC}">
              <c16:uniqueId val="{00000001-7ACE-44E5-98EF-3EF98E426E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74.959999999999994</c:v>
                </c:pt>
                <c:pt idx="1">
                  <c:v>81.92</c:v>
                </c:pt>
                <c:pt idx="2">
                  <c:v>77.44</c:v>
                </c:pt>
                <c:pt idx="3">
                  <c:v>78.180000000000007</c:v>
                </c:pt>
                <c:pt idx="4">
                  <c:v>72.06</c:v>
                </c:pt>
              </c:numCache>
            </c:numRef>
          </c:val>
          <c:extLst>
            <c:ext xmlns:c16="http://schemas.microsoft.com/office/drawing/2014/chart" uri="{C3380CC4-5D6E-409C-BE32-E72D297353CC}">
              <c16:uniqueId val="{00000000-F9FC-4EC5-A93E-526217A34C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88.37</c:v>
                </c:pt>
                <c:pt idx="4">
                  <c:v>89.41</c:v>
                </c:pt>
              </c:numCache>
            </c:numRef>
          </c:val>
          <c:smooth val="0"/>
          <c:extLst>
            <c:ext xmlns:c16="http://schemas.microsoft.com/office/drawing/2014/chart" uri="{C3380CC4-5D6E-409C-BE32-E72D297353CC}">
              <c16:uniqueId val="{00000001-F9FC-4EC5-A93E-526217A34C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152.07</c:v>
                </c:pt>
                <c:pt idx="1">
                  <c:v>140.63999999999999</c:v>
                </c:pt>
                <c:pt idx="2">
                  <c:v>152.19999999999999</c:v>
                </c:pt>
                <c:pt idx="3">
                  <c:v>150</c:v>
                </c:pt>
                <c:pt idx="4">
                  <c:v>150</c:v>
                </c:pt>
              </c:numCache>
            </c:numRef>
          </c:val>
          <c:extLst>
            <c:ext xmlns:c16="http://schemas.microsoft.com/office/drawing/2014/chart" uri="{C3380CC4-5D6E-409C-BE32-E72D297353CC}">
              <c16:uniqueId val="{00000000-4AA2-4C56-9FA6-49F9F37B50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143.05000000000001</c:v>
                </c:pt>
                <c:pt idx="4">
                  <c:v>142.05000000000001</c:v>
                </c:pt>
              </c:numCache>
            </c:numRef>
          </c:val>
          <c:smooth val="0"/>
          <c:extLst>
            <c:ext xmlns:c16="http://schemas.microsoft.com/office/drawing/2014/chart" uri="{C3380CC4-5D6E-409C-BE32-E72D297353CC}">
              <c16:uniqueId val="{00000001-4AA2-4C56-9FA6-49F9F37B50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愛知県　みよし市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Bc1</v>
      </c>
      <c r="X8" s="83"/>
      <c r="Y8" s="83"/>
      <c r="Z8" s="83"/>
      <c r="AA8" s="83"/>
      <c r="AB8" s="83"/>
      <c r="AC8" s="83"/>
      <c r="AD8" s="84" t="str">
        <f>データ!$M$6</f>
        <v>非設置</v>
      </c>
      <c r="AE8" s="84"/>
      <c r="AF8" s="84"/>
      <c r="AG8" s="84"/>
      <c r="AH8" s="84"/>
      <c r="AI8" s="84"/>
      <c r="AJ8" s="84"/>
      <c r="AK8" s="3"/>
      <c r="AL8" s="80">
        <f>データ!S6</f>
        <v>61272</v>
      </c>
      <c r="AM8" s="80"/>
      <c r="AN8" s="80"/>
      <c r="AO8" s="80"/>
      <c r="AP8" s="80"/>
      <c r="AQ8" s="80"/>
      <c r="AR8" s="80"/>
      <c r="AS8" s="80"/>
      <c r="AT8" s="79">
        <f>データ!T6</f>
        <v>32.19</v>
      </c>
      <c r="AU8" s="79"/>
      <c r="AV8" s="79"/>
      <c r="AW8" s="79"/>
      <c r="AX8" s="79"/>
      <c r="AY8" s="79"/>
      <c r="AZ8" s="79"/>
      <c r="BA8" s="79"/>
      <c r="BB8" s="79">
        <f>データ!U6</f>
        <v>1903.45</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78.17</v>
      </c>
      <c r="Q10" s="79"/>
      <c r="R10" s="79"/>
      <c r="S10" s="79"/>
      <c r="T10" s="79"/>
      <c r="U10" s="79"/>
      <c r="V10" s="79"/>
      <c r="W10" s="79">
        <f>データ!Q6</f>
        <v>85.13</v>
      </c>
      <c r="X10" s="79"/>
      <c r="Y10" s="79"/>
      <c r="Z10" s="79"/>
      <c r="AA10" s="79"/>
      <c r="AB10" s="79"/>
      <c r="AC10" s="79"/>
      <c r="AD10" s="80">
        <f>データ!R6</f>
        <v>1940</v>
      </c>
      <c r="AE10" s="80"/>
      <c r="AF10" s="80"/>
      <c r="AG10" s="80"/>
      <c r="AH10" s="80"/>
      <c r="AI10" s="80"/>
      <c r="AJ10" s="80"/>
      <c r="AK10" s="2"/>
      <c r="AL10" s="80">
        <f>データ!V6</f>
        <v>47804</v>
      </c>
      <c r="AM10" s="80"/>
      <c r="AN10" s="80"/>
      <c r="AO10" s="80"/>
      <c r="AP10" s="80"/>
      <c r="AQ10" s="80"/>
      <c r="AR10" s="80"/>
      <c r="AS10" s="80"/>
      <c r="AT10" s="79">
        <f>データ!W6</f>
        <v>8.92</v>
      </c>
      <c r="AU10" s="79"/>
      <c r="AV10" s="79"/>
      <c r="AW10" s="79"/>
      <c r="AX10" s="79"/>
      <c r="AY10" s="79"/>
      <c r="AZ10" s="79"/>
      <c r="BA10" s="79"/>
      <c r="BB10" s="79">
        <f>データ!X6</f>
        <v>5359.19</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110</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nHGNHWVH4wo3PwnLp1fJI8At+WB7ABhiJilF8PUArUijrO80wAY7Vw8E8BIARLaRKAg08Hu+CsFeJVIq1/gaA==" saltValue="lVXyW2m5kobOUd9cxMG+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232360</v>
      </c>
      <c r="D6" s="33">
        <f t="shared" si="3"/>
        <v>47</v>
      </c>
      <c r="E6" s="33">
        <f t="shared" si="3"/>
        <v>17</v>
      </c>
      <c r="F6" s="33">
        <f t="shared" si="3"/>
        <v>1</v>
      </c>
      <c r="G6" s="33">
        <f t="shared" si="3"/>
        <v>0</v>
      </c>
      <c r="H6" s="33" t="str">
        <f t="shared" si="3"/>
        <v>愛知県　みよし市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78.17</v>
      </c>
      <c r="Q6" s="34">
        <f t="shared" si="3"/>
        <v>85.13</v>
      </c>
      <c r="R6" s="34">
        <f t="shared" si="3"/>
        <v>1940</v>
      </c>
      <c r="S6" s="34">
        <f t="shared" si="3"/>
        <v>61272</v>
      </c>
      <c r="T6" s="34">
        <f t="shared" si="3"/>
        <v>32.19</v>
      </c>
      <c r="U6" s="34">
        <f t="shared" si="3"/>
        <v>1903.45</v>
      </c>
      <c r="V6" s="34">
        <f t="shared" si="3"/>
        <v>47804</v>
      </c>
      <c r="W6" s="34">
        <f t="shared" si="3"/>
        <v>8.92</v>
      </c>
      <c r="X6" s="34">
        <f t="shared" si="3"/>
        <v>5359.19</v>
      </c>
      <c r="Y6" s="35">
        <f>IF(Y7="",NA(),Y7)</f>
        <v>80.61</v>
      </c>
      <c r="Z6" s="35">
        <f t="shared" ref="Z6:AH6" si="4">IF(Z7="",NA(),Z7)</f>
        <v>86.97</v>
      </c>
      <c r="AA6" s="35">
        <f t="shared" si="4"/>
        <v>84.23</v>
      </c>
      <c r="AB6" s="35">
        <f t="shared" si="4"/>
        <v>87.67</v>
      </c>
      <c r="AC6" s="35">
        <f t="shared" si="4"/>
        <v>75.23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1214.54</v>
      </c>
      <c r="BG6" s="35">
        <f t="shared" ref="BG6:BO6" si="7">IF(BG7="",NA(),BG7)</f>
        <v>428.33</v>
      </c>
      <c r="BH6" s="35">
        <f t="shared" si="7"/>
        <v>523.57000000000005</v>
      </c>
      <c r="BI6" s="35">
        <f t="shared" si="7"/>
        <v>556.1</v>
      </c>
      <c r="BJ6" s="35">
        <f t="shared" si="7"/>
        <v>753.13</v>
      </c>
      <c r="BK6" s="35">
        <f t="shared" si="7"/>
        <v>1117.27</v>
      </c>
      <c r="BL6" s="35">
        <f t="shared" si="7"/>
        <v>1051.49</v>
      </c>
      <c r="BM6" s="35">
        <f t="shared" si="7"/>
        <v>991.69</v>
      </c>
      <c r="BN6" s="35">
        <f t="shared" si="7"/>
        <v>610.16999999999996</v>
      </c>
      <c r="BO6" s="35">
        <f t="shared" si="7"/>
        <v>605.9</v>
      </c>
      <c r="BP6" s="34" t="str">
        <f>IF(BP7="","",IF(BP7="-","【-】","【"&amp;SUBSTITUTE(TEXT(BP7,"#,##0.00"),"-","△")&amp;"】"))</f>
        <v>【682.78】</v>
      </c>
      <c r="BQ6" s="35">
        <f>IF(BQ7="",NA(),BQ7)</f>
        <v>74.959999999999994</v>
      </c>
      <c r="BR6" s="35">
        <f t="shared" ref="BR6:BZ6" si="8">IF(BR7="",NA(),BR7)</f>
        <v>81.92</v>
      </c>
      <c r="BS6" s="35">
        <f t="shared" si="8"/>
        <v>77.44</v>
      </c>
      <c r="BT6" s="35">
        <f t="shared" si="8"/>
        <v>78.180000000000007</v>
      </c>
      <c r="BU6" s="35">
        <f t="shared" si="8"/>
        <v>72.06</v>
      </c>
      <c r="BV6" s="35">
        <f t="shared" si="8"/>
        <v>76.33</v>
      </c>
      <c r="BW6" s="35">
        <f t="shared" si="8"/>
        <v>80.11</v>
      </c>
      <c r="BX6" s="35">
        <f t="shared" si="8"/>
        <v>84.53</v>
      </c>
      <c r="BY6" s="35">
        <f t="shared" si="8"/>
        <v>88.37</v>
      </c>
      <c r="BZ6" s="35">
        <f t="shared" si="8"/>
        <v>89.41</v>
      </c>
      <c r="CA6" s="34" t="str">
        <f>IF(CA7="","",IF(CA7="-","【-】","【"&amp;SUBSTITUTE(TEXT(CA7,"#,##0.00"),"-","△")&amp;"】"))</f>
        <v>【100.91】</v>
      </c>
      <c r="CB6" s="35">
        <f>IF(CB7="",NA(),CB7)</f>
        <v>152.07</v>
      </c>
      <c r="CC6" s="35">
        <f t="shared" ref="CC6:CK6" si="9">IF(CC7="",NA(),CC7)</f>
        <v>140.63999999999999</v>
      </c>
      <c r="CD6" s="35">
        <f t="shared" si="9"/>
        <v>152.19999999999999</v>
      </c>
      <c r="CE6" s="35">
        <f t="shared" si="9"/>
        <v>150</v>
      </c>
      <c r="CF6" s="35">
        <f t="shared" si="9"/>
        <v>150</v>
      </c>
      <c r="CG6" s="35">
        <f t="shared" si="9"/>
        <v>164.13</v>
      </c>
      <c r="CH6" s="35">
        <f t="shared" si="9"/>
        <v>162.66</v>
      </c>
      <c r="CI6" s="35">
        <f t="shared" si="9"/>
        <v>154.69999999999999</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58.83</v>
      </c>
      <c r="CV6" s="35">
        <f t="shared" si="10"/>
        <v>56.51</v>
      </c>
      <c r="CW6" s="34" t="str">
        <f>IF(CW7="","",IF(CW7="-","【-】","【"&amp;SUBSTITUTE(TEXT(CW7,"#,##0.00"),"-","△")&amp;"】"))</f>
        <v>【58.98】</v>
      </c>
      <c r="CX6" s="35">
        <f>IF(CX7="",NA(),CX7)</f>
        <v>92.1</v>
      </c>
      <c r="CY6" s="35">
        <f t="shared" ref="CY6:DG6" si="11">IF(CY7="",NA(),CY7)</f>
        <v>92.27</v>
      </c>
      <c r="CZ6" s="35">
        <f t="shared" si="11"/>
        <v>92.5</v>
      </c>
      <c r="DA6" s="35">
        <f t="shared" si="11"/>
        <v>92.67</v>
      </c>
      <c r="DB6" s="35">
        <f t="shared" si="11"/>
        <v>92.84</v>
      </c>
      <c r="DC6" s="35">
        <f t="shared" si="11"/>
        <v>92.78</v>
      </c>
      <c r="DD6" s="35">
        <f t="shared" si="11"/>
        <v>92.9</v>
      </c>
      <c r="DE6" s="35">
        <f t="shared" si="11"/>
        <v>92.56</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0.11</v>
      </c>
      <c r="EG6" s="35">
        <f t="shared" si="14"/>
        <v>0.11</v>
      </c>
      <c r="EH6" s="35">
        <f t="shared" si="14"/>
        <v>0.1</v>
      </c>
      <c r="EI6" s="35">
        <f t="shared" si="14"/>
        <v>0.12</v>
      </c>
      <c r="EJ6" s="35">
        <f t="shared" si="14"/>
        <v>0.05</v>
      </c>
      <c r="EK6" s="35">
        <f t="shared" si="14"/>
        <v>0.04</v>
      </c>
      <c r="EL6" s="35">
        <f t="shared" si="14"/>
        <v>0.05</v>
      </c>
      <c r="EM6" s="35">
        <f t="shared" si="14"/>
        <v>0.14000000000000001</v>
      </c>
      <c r="EN6" s="35">
        <f t="shared" si="14"/>
        <v>0.13</v>
      </c>
      <c r="EO6" s="34" t="str">
        <f>IF(EO7="","",IF(EO7="-","【-】","【"&amp;SUBSTITUTE(TEXT(EO7,"#,##0.00"),"-","△")&amp;"】"))</f>
        <v>【0.23】</v>
      </c>
    </row>
    <row r="7" spans="1:145" s="36" customFormat="1" x14ac:dyDescent="0.15">
      <c r="A7" s="28"/>
      <c r="B7" s="37">
        <v>2018</v>
      </c>
      <c r="C7" s="37">
        <v>232360</v>
      </c>
      <c r="D7" s="37">
        <v>47</v>
      </c>
      <c r="E7" s="37">
        <v>17</v>
      </c>
      <c r="F7" s="37">
        <v>1</v>
      </c>
      <c r="G7" s="37">
        <v>0</v>
      </c>
      <c r="H7" s="37" t="s">
        <v>97</v>
      </c>
      <c r="I7" s="37" t="s">
        <v>98</v>
      </c>
      <c r="J7" s="37" t="s">
        <v>99</v>
      </c>
      <c r="K7" s="37" t="s">
        <v>100</v>
      </c>
      <c r="L7" s="37" t="s">
        <v>101</v>
      </c>
      <c r="M7" s="37" t="s">
        <v>102</v>
      </c>
      <c r="N7" s="38" t="s">
        <v>103</v>
      </c>
      <c r="O7" s="38" t="s">
        <v>104</v>
      </c>
      <c r="P7" s="38">
        <v>78.17</v>
      </c>
      <c r="Q7" s="38">
        <v>85.13</v>
      </c>
      <c r="R7" s="38">
        <v>1940</v>
      </c>
      <c r="S7" s="38">
        <v>61272</v>
      </c>
      <c r="T7" s="38">
        <v>32.19</v>
      </c>
      <c r="U7" s="38">
        <v>1903.45</v>
      </c>
      <c r="V7" s="38">
        <v>47804</v>
      </c>
      <c r="W7" s="38">
        <v>8.92</v>
      </c>
      <c r="X7" s="38">
        <v>5359.19</v>
      </c>
      <c r="Y7" s="38">
        <v>80.61</v>
      </c>
      <c r="Z7" s="38">
        <v>86.97</v>
      </c>
      <c r="AA7" s="38">
        <v>84.23</v>
      </c>
      <c r="AB7" s="38">
        <v>87.67</v>
      </c>
      <c r="AC7" s="38">
        <v>75.23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1214.54</v>
      </c>
      <c r="BG7" s="38">
        <v>428.33</v>
      </c>
      <c r="BH7" s="38">
        <v>523.57000000000005</v>
      </c>
      <c r="BI7" s="38">
        <v>556.1</v>
      </c>
      <c r="BJ7" s="38">
        <v>753.13</v>
      </c>
      <c r="BK7" s="38">
        <v>1117.27</v>
      </c>
      <c r="BL7" s="38">
        <v>1051.49</v>
      </c>
      <c r="BM7" s="38">
        <v>991.69</v>
      </c>
      <c r="BN7" s="38">
        <v>610.16999999999996</v>
      </c>
      <c r="BO7" s="38">
        <v>605.9</v>
      </c>
      <c r="BP7" s="38">
        <v>682.78</v>
      </c>
      <c r="BQ7" s="38">
        <v>74.959999999999994</v>
      </c>
      <c r="BR7" s="38">
        <v>81.92</v>
      </c>
      <c r="BS7" s="38">
        <v>77.44</v>
      </c>
      <c r="BT7" s="38">
        <v>78.180000000000007</v>
      </c>
      <c r="BU7" s="38">
        <v>72.06</v>
      </c>
      <c r="BV7" s="38">
        <v>76.33</v>
      </c>
      <c r="BW7" s="38">
        <v>80.11</v>
      </c>
      <c r="BX7" s="38">
        <v>84.53</v>
      </c>
      <c r="BY7" s="38">
        <v>88.37</v>
      </c>
      <c r="BZ7" s="38">
        <v>89.41</v>
      </c>
      <c r="CA7" s="38">
        <v>100.91</v>
      </c>
      <c r="CB7" s="38">
        <v>152.07</v>
      </c>
      <c r="CC7" s="38">
        <v>140.63999999999999</v>
      </c>
      <c r="CD7" s="38">
        <v>152.19999999999999</v>
      </c>
      <c r="CE7" s="38">
        <v>150</v>
      </c>
      <c r="CF7" s="38">
        <v>150</v>
      </c>
      <c r="CG7" s="38">
        <v>164.13</v>
      </c>
      <c r="CH7" s="38">
        <v>162.66</v>
      </c>
      <c r="CI7" s="38">
        <v>154.69999999999999</v>
      </c>
      <c r="CJ7" s="38">
        <v>143.05000000000001</v>
      </c>
      <c r="CK7" s="38">
        <v>142.05000000000001</v>
      </c>
      <c r="CL7" s="38">
        <v>136.86000000000001</v>
      </c>
      <c r="CM7" s="38" t="s">
        <v>103</v>
      </c>
      <c r="CN7" s="38" t="s">
        <v>103</v>
      </c>
      <c r="CO7" s="38" t="s">
        <v>103</v>
      </c>
      <c r="CP7" s="38" t="s">
        <v>103</v>
      </c>
      <c r="CQ7" s="38" t="s">
        <v>103</v>
      </c>
      <c r="CR7" s="38">
        <v>58.28</v>
      </c>
      <c r="CS7" s="38">
        <v>56.67</v>
      </c>
      <c r="CT7" s="38">
        <v>58.04</v>
      </c>
      <c r="CU7" s="38">
        <v>58.83</v>
      </c>
      <c r="CV7" s="38">
        <v>56.51</v>
      </c>
      <c r="CW7" s="38">
        <v>58.98</v>
      </c>
      <c r="CX7" s="38">
        <v>92.1</v>
      </c>
      <c r="CY7" s="38">
        <v>92.27</v>
      </c>
      <c r="CZ7" s="38">
        <v>92.5</v>
      </c>
      <c r="DA7" s="38">
        <v>92.67</v>
      </c>
      <c r="DB7" s="38">
        <v>92.84</v>
      </c>
      <c r="DC7" s="38">
        <v>92.78</v>
      </c>
      <c r="DD7" s="38">
        <v>92.9</v>
      </c>
      <c r="DE7" s="38">
        <v>92.56</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0.12</v>
      </c>
      <c r="EF7" s="38">
        <v>0.11</v>
      </c>
      <c r="EG7" s="38">
        <v>0.11</v>
      </c>
      <c r="EH7" s="38">
        <v>0.1</v>
      </c>
      <c r="EI7" s="38">
        <v>0.12</v>
      </c>
      <c r="EJ7" s="38">
        <v>0.05</v>
      </c>
      <c r="EK7" s="38">
        <v>0.04</v>
      </c>
      <c r="EL7" s="38">
        <v>0.05</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みよし市</cp:lastModifiedBy>
  <cp:lastPrinted>2020-02-06T08:22:08Z</cp:lastPrinted>
  <dcterms:created xsi:type="dcterms:W3CDTF">2019-12-05T05:05:26Z</dcterms:created>
  <dcterms:modified xsi:type="dcterms:W3CDTF">2020-02-10T02:41:50Z</dcterms:modified>
  <cp:category/>
</cp:coreProperties>
</file>