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ogo.local\share\fs1\H26-H30\05経済建設部\04下水道課\04課専用\03管理係\04_経営分析表\R01年度\"/>
    </mc:Choice>
  </mc:AlternateContent>
  <workbookProtection workbookAlgorithmName="SHA-512" workbookHashValue="Sjl9UgA1L4MFxgiDNQ43XKxWSJEyEu3vf8tjEA+dzBviWWgaXn2w+QL2cbrh65cph7dXyonT+w5Het/RmnLvvg==" workbookSaltValue="h/9bz7SkfOj+stvivyzIH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<sst xmlns="http://schemas.openxmlformats.org/spreadsheetml/2006/main" count="233" uniqueCount="114">
  <si>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</si>
  <si>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</si>
  <si>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</si>
  <si>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</si>
  <si>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</si>
  <si>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</si>
  <si>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</si>
  <si>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</si>
  <si>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</si>
  <si>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</si>
  <si>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</si>
  <si>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</si>
  <si>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</si>
  <si>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</si>
  <si>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</si>
  <si>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</si>
  <si>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</si>
  <si>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</si>
  <si>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</si>
  <si>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</si>
  <si>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</si>
  <si>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</si>
  <si>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</si>
  <si>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</si>
  <si>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</si>
  <si>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</si>
  <si>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</si>
  <si>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</si>
  <si>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</si>
  <si>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</si>
  <si>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</si>
  <si>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</si>
  <si>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</si>
  <si>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</si>
  <si>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</si>
  <si>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</si>
  <si>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</si>
  <si>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</si>
  <si>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</si>
  <si>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</si>
  <si>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</si>
  <si>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</si>
  <si>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</si>
  <si>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</si>
  <si>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</si>
  <si>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</si>
  <si>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</si>
  <si>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</si>
  <si>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</si>
  <si>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</si>
  <si>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</si>
  <si>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</si>
  <si>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</si>
  <si>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</si>
  <si>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</si>
  <si>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</si>
  <si>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</si>
  <si>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</si>
  <si>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</si>
  <si>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</si>
  <si>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</si>
  <si>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</si>
  <si>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</si>
  <si>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</si>
  <si>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</si>
  <si>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</si>
  <si>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</si>
  <si>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</si>
  <si>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</si>
  <si>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</si>
  <si>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</si>
  <si>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</si>
  <si>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</si>
  <si>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</si>
  <si>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</si>
  <si>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</si>
  <si>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</si>
  <si>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</si>
  <si>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</si>
  <si>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</si>
  <si>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</si>
  <si>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</si>
  <si>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</si>
  <si>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</si>
  <si>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</si>
  <si>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</si>
  <si>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</si>
  <si>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</si>
  <si>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</si>
  <si>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</si>
  <si>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</si>
  <si>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</si>
  <si>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</si>
  <si>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</si>
  <si>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</si>
  <si>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</si>
  <si>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</si>
  <si>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</si>
  <si>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東郷町</t>
  </si>
  <si>
    <t>法非適用</t>
  </si>
  <si>
    <t>下水道事業</t>
  </si>
  <si>
    <t>公共下水道</t>
  </si>
  <si>
    <t>Bc2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</si>
  <si>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</si>
  <si>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</si>
  <si>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</si>
  <si>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</si>
  <si>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</si>
  <si>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</si>
  <si>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</si>
  <si>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</si>
  <si>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31年度より地方公営企業法適用のため3月31日で打ち切り決算としている。そのため①収益的収支比率は平成29年度に比べ減少している。平成27年度から年々改善傾向にあるが、100%未満であるため、平成31年度に料金改定の見直しを行います。
④企業債残高対事業規模比率は、計画的な企業債の償還により企業債残高は年々減少している。平成30年度は打ち切り決算の影響で上昇している。
⑤経費回収率は、年々上昇してきているものの類似団体の平均値と比べその率は下回っている。このため、汚水処理費の削減や定期的な見直しによる使用料収入の確保に努める必要がある。
⑥汚水処理原価は、類似の団体と比べ、上回っているものの、減少傾向にある。引き続き接続率の向上に向けた取組や維持管理費等の削減を図る必要がある。
⑧水洗化率は、90％を超え、毎年上昇し続けている。今後も引き続き水洗化率向上に向けて取り組みます。</t>
    <rPh sb="0" eb="2">
      <t>ヘイセイ</t>
    </rPh>
    <rPh sb="51" eb="53">
      <t>ヘイセイ</t>
    </rPh>
    <rPh sb="55" eb="57">
      <t>ネンド</t>
    </rPh>
    <rPh sb="58" eb="59">
      <t>クラ</t>
    </rPh>
    <rPh sb="60" eb="62">
      <t>ゲンショウ</t>
    </rPh>
    <rPh sb="67" eb="69">
      <t>ヘイセイ</t>
    </rPh>
    <rPh sb="71" eb="73">
      <t>ネンド</t>
    </rPh>
    <rPh sb="98" eb="100">
      <t>ヘイセイ</t>
    </rPh>
    <rPh sb="102" eb="104">
      <t>ネンド</t>
    </rPh>
    <rPh sb="114" eb="115">
      <t>オコナ</t>
    </rPh>
    <rPh sb="164" eb="166">
      <t>ヘイセイ</t>
    </rPh>
    <rPh sb="168" eb="170">
      <t>ネンド</t>
    </rPh>
    <rPh sb="171" eb="172">
      <t>ウ</t>
    </rPh>
    <rPh sb="173" eb="174">
      <t>キ</t>
    </rPh>
    <rPh sb="175" eb="177">
      <t>ケッサン</t>
    </rPh>
    <rPh sb="178" eb="180">
      <t>エイキョウ</t>
    </rPh>
    <rPh sb="181" eb="183">
      <t>ジョウショウ</t>
    </rPh>
    <rPh sb="361" eb="362">
      <t>コ</t>
    </rPh>
    <rPh sb="375" eb="377">
      <t>コンゴ</t>
    </rPh>
    <rPh sb="378" eb="379">
      <t>ヒ</t>
    </rPh>
    <rPh sb="380" eb="381">
      <t>ツヅ</t>
    </rPh>
    <rPh sb="382" eb="385">
      <t>スイセンカ</t>
    </rPh>
    <rPh sb="385" eb="386">
      <t>リツ</t>
    </rPh>
    <rPh sb="386" eb="388">
      <t>コウジョウ</t>
    </rPh>
    <rPh sb="389" eb="390">
      <t>ム</t>
    </rPh>
    <rPh sb="392" eb="393">
      <t>ト</t>
    </rPh>
    <rPh sb="394" eb="395">
      <t>ク</t>
    </rPh>
    <phoneticPr fontId="4"/>
  </si>
  <si>
    <t>　この分析を基に、使用料については、今後も近隣や類似団体の状況を考慮しつつ、経営の健全化、下水道使用者の適正な負担を見据えた定期的な料金の見直しを検討していくとともに、平準化を考慮した将来の投資のあり方について各種計画との整合性も図りつつ、安易に他会計からの繰入金に頼らず本町下水道事業の将来を予測した収支のバランスを考慮していく。
また、令和２年度までに経営戦略を策定し、計画的に耐震化や耐用年数の延長を目指した事業への投資にも力を入れ、将来に渡り安定的に事業を継続していくことができるような下水道経営を目指していく。</t>
    <rPh sb="170" eb="172">
      <t>レイワ</t>
    </rPh>
    <phoneticPr fontId="4"/>
  </si>
  <si>
    <t xml:space="preserve">　本町での下水道事業での管渠の布設は、平成元年度からであり、平成３０年度現在、２９年が経過したところである。民間開発の集中浄化槽の廃止に伴う下水道への切替えにより、移管を受けたエリアについて老朽化対策による補修は行っているものの、一部数年で耐用年数に達するものもある。
　今後、リスク評価に基づく維持管理等の中長期的計画である施設管理計画（ストックマネジメント）に沿って、老朽化対策を実施する必要がある。
</t>
    <rPh sb="182" eb="183">
      <t>ソ</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</si>
</sst>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0.05</c:v>
                </c:pt>
                <c:pt idx="1">
                  <c:v>0.17</c:v>
                </c:pt>
                <c:pt idx="2">
                  <c:v>0.06</c:v>
                </c:pt>
                <c:pt idx="3">
                  <c:v>0.16</c:v>
                </c:pt>
                <c:pt idx="4">
                  <c:v>0.08</c:v>
                </c:pt>
              </c:numCache>
            </c:numRef>
          </c:val>
          <c:extLst>
            <c:ext xmlns:c16="http://schemas.microsoft.com/office/drawing/2014/chart" uri="{C3380CC4-5D6E-409C-BE32-E72D297353CC}">
              <c16:uniqueId val="{00000000-3497-4D9F-8B54-1924BCB7E01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0.05</c:v>
                </c:pt>
                <c:pt idx="3">
                  <c:v>0.06</c:v>
                </c:pt>
                <c:pt idx="4">
                  <c:v>0.04</c:v>
                </c:pt>
              </c:numCache>
            </c:numRef>
          </c:val>
          <c:smooth val="0"/>
          <c:extLst>
            <c:ext xmlns:c16="http://schemas.microsoft.com/office/drawing/2014/chart" uri="{C3380CC4-5D6E-409C-BE32-E72D297353CC}">
              <c16:uniqueId val="{00000001-3497-4D9F-8B54-1924BCB7E01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42F-405E-9E94-E68B4B08023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58.28</c:v>
                </c:pt>
                <c:pt idx="1">
                  <c:v>56.67</c:v>
                </c:pt>
                <c:pt idx="2">
                  <c:v>58.04</c:v>
                </c:pt>
                <c:pt idx="3">
                  <c:v>59.9</c:v>
                </c:pt>
                <c:pt idx="4">
                  <c:v>64.510000000000005</c:v>
                </c:pt>
              </c:numCache>
            </c:numRef>
          </c:val>
          <c:smooth val="0"/>
          <c:extLst>
            <c:ext xmlns:c16="http://schemas.microsoft.com/office/drawing/2014/chart" uri="{C3380CC4-5D6E-409C-BE32-E72D297353CC}">
              <c16:uniqueId val="{00000001-A42F-405E-9E94-E68B4B08023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91.5</c:v>
                </c:pt>
                <c:pt idx="1">
                  <c:v>92.66</c:v>
                </c:pt>
                <c:pt idx="2">
                  <c:v>93.26</c:v>
                </c:pt>
                <c:pt idx="3">
                  <c:v>93.78</c:v>
                </c:pt>
                <c:pt idx="4">
                  <c:v>94.15</c:v>
                </c:pt>
              </c:numCache>
            </c:numRef>
          </c:val>
          <c:extLst>
            <c:ext xmlns:c16="http://schemas.microsoft.com/office/drawing/2014/chart" uri="{C3380CC4-5D6E-409C-BE32-E72D297353CC}">
              <c16:uniqueId val="{00000000-0ECD-48C6-B837-40016C6D399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92.78</c:v>
                </c:pt>
                <c:pt idx="1">
                  <c:v>92.9</c:v>
                </c:pt>
                <c:pt idx="2">
                  <c:v>92.56</c:v>
                </c:pt>
                <c:pt idx="3">
                  <c:v>92.4</c:v>
                </c:pt>
                <c:pt idx="4">
                  <c:v>91.62</c:v>
                </c:pt>
              </c:numCache>
            </c:numRef>
          </c:val>
          <c:smooth val="0"/>
          <c:extLst>
            <c:ext xmlns:c16="http://schemas.microsoft.com/office/drawing/2014/chart" uri="{C3380CC4-5D6E-409C-BE32-E72D297353CC}">
              <c16:uniqueId val="{00000001-0ECD-48C6-B837-40016C6D399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73.52</c:v>
                </c:pt>
                <c:pt idx="1">
                  <c:v>79.37</c:v>
                </c:pt>
                <c:pt idx="2">
                  <c:v>79.760000000000005</c:v>
                </c:pt>
                <c:pt idx="3">
                  <c:v>80.599999999999994</c:v>
                </c:pt>
                <c:pt idx="4">
                  <c:v>74.86</c:v>
                </c:pt>
              </c:numCache>
            </c:numRef>
          </c:val>
          <c:extLst>
            <c:ext xmlns:c16="http://schemas.microsoft.com/office/drawing/2014/chart" uri="{C3380CC4-5D6E-409C-BE32-E72D297353CC}">
              <c16:uniqueId val="{00000000-1CAF-4542-878F-68C4D6B4C89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AF-4542-878F-68C4D6B4C89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E6F-47D9-898D-6E31A49E468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6F-47D9-898D-6E31A49E468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F35-43C2-B90B-028DE9EA24A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35-43C2-B90B-028DE9EA24A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9C-4623-BDC7-05FB7F18FCA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9C-4623-BDC7-05FB7F18FCA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F4A-4EF3-B183-859D41A7713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4A-4EF3-B183-859D41A7713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1053.6400000000001</c:v>
                </c:pt>
                <c:pt idx="1">
                  <c:v>835.68</c:v>
                </c:pt>
                <c:pt idx="2">
                  <c:v>801.3</c:v>
                </c:pt>
                <c:pt idx="3">
                  <c:v>739.13</c:v>
                </c:pt>
                <c:pt idx="4">
                  <c:v>829.02</c:v>
                </c:pt>
              </c:numCache>
            </c:numRef>
          </c:val>
          <c:extLst>
            <c:ext xmlns:c16="http://schemas.microsoft.com/office/drawing/2014/chart" uri="{C3380CC4-5D6E-409C-BE32-E72D297353CC}">
              <c16:uniqueId val="{00000000-96DD-4322-A628-C64F898069C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1117.27</c:v>
                </c:pt>
                <c:pt idx="1">
                  <c:v>1051.49</c:v>
                </c:pt>
                <c:pt idx="2">
                  <c:v>991.69</c:v>
                </c:pt>
                <c:pt idx="3">
                  <c:v>986.82</c:v>
                </c:pt>
                <c:pt idx="4">
                  <c:v>1023.34</c:v>
                </c:pt>
              </c:numCache>
            </c:numRef>
          </c:val>
          <c:smooth val="0"/>
          <c:extLst>
            <c:ext xmlns:c16="http://schemas.microsoft.com/office/drawing/2014/chart" uri="{C3380CC4-5D6E-409C-BE32-E72D297353CC}">
              <c16:uniqueId val="{00000001-96DD-4322-A628-C64F898069C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57.25</c:v>
                </c:pt>
                <c:pt idx="1">
                  <c:v>65.95</c:v>
                </c:pt>
                <c:pt idx="2">
                  <c:v>67.7</c:v>
                </c:pt>
                <c:pt idx="3">
                  <c:v>67.8</c:v>
                </c:pt>
                <c:pt idx="4">
                  <c:v>62.08</c:v>
                </c:pt>
              </c:numCache>
            </c:numRef>
          </c:val>
          <c:extLst>
            <c:ext xmlns:c16="http://schemas.microsoft.com/office/drawing/2014/chart" uri="{C3380CC4-5D6E-409C-BE32-E72D297353CC}">
              <c16:uniqueId val="{00000000-7266-4A4C-BFB9-2D884A41DD7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76.33</c:v>
                </c:pt>
                <c:pt idx="1">
                  <c:v>80.11</c:v>
                </c:pt>
                <c:pt idx="2">
                  <c:v>84.53</c:v>
                </c:pt>
                <c:pt idx="3">
                  <c:v>84.02</c:v>
                </c:pt>
                <c:pt idx="4">
                  <c:v>82.26</c:v>
                </c:pt>
              </c:numCache>
            </c:numRef>
          </c:val>
          <c:smooth val="0"/>
          <c:extLst>
            <c:ext xmlns:c16="http://schemas.microsoft.com/office/drawing/2014/chart" uri="{C3380CC4-5D6E-409C-BE32-E72D297353CC}">
              <c16:uniqueId val="{00000001-7266-4A4C-BFB9-2D884A41DD7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164.66</c:v>
                </c:pt>
                <c:pt idx="1">
                  <c:v>164.37</c:v>
                </c:pt>
                <c:pt idx="2">
                  <c:v>163.95</c:v>
                </c:pt>
                <c:pt idx="3">
                  <c:v>163.79</c:v>
                </c:pt>
                <c:pt idx="4">
                  <c:v>163.56</c:v>
                </c:pt>
              </c:numCache>
            </c:numRef>
          </c:val>
          <c:extLst>
            <c:ext xmlns:c16="http://schemas.microsoft.com/office/drawing/2014/chart" uri="{C3380CC4-5D6E-409C-BE32-E72D297353CC}">
              <c16:uniqueId val="{00000000-45BA-4CBC-8372-9487C5CA96C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164.13</c:v>
                </c:pt>
                <c:pt idx="1">
                  <c:v>162.66</c:v>
                </c:pt>
                <c:pt idx="2">
                  <c:v>154.69999999999999</c:v>
                </c:pt>
                <c:pt idx="3">
                  <c:v>154.83000000000001</c:v>
                </c:pt>
                <c:pt idx="4">
                  <c:v>154.25</c:v>
                </c:pt>
              </c:numCache>
            </c:numRef>
          </c:val>
          <c:smooth val="0"/>
          <c:extLst>
            <c:ext xmlns:c16="http://schemas.microsoft.com/office/drawing/2014/chart" uri="{C3380CC4-5D6E-409C-BE32-E72D297353CC}">
              <c16:uniqueId val="{00000001-45BA-4CBC-8372-9487C5CA96C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愛知県　東郷町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Bc2</v>
      </c>
      <c r="X8" s="71"/>
      <c r="Y8" s="71"/>
      <c r="Z8" s="71"/>
      <c r="AA8" s="71"/>
      <c r="AB8" s="71"/>
      <c r="AC8" s="71"/>
      <c r="AD8" s="72" t="str">
        <f>データ!$M$6</f>
        <v>非設置</v>
      </c>
      <c r="AE8" s="72"/>
      <c r="AF8" s="72"/>
      <c r="AG8" s="72"/>
      <c r="AH8" s="72"/>
      <c r="AI8" s="72"/>
      <c r="AJ8" s="72"/>
      <c r="AK8" s="3"/>
      <c r="AL8" s="68">
        <f>データ!S6</f>
        <v>43722</v>
      </c>
      <c r="AM8" s="68"/>
      <c r="AN8" s="68"/>
      <c r="AO8" s="68"/>
      <c r="AP8" s="68"/>
      <c r="AQ8" s="68"/>
      <c r="AR8" s="68"/>
      <c r="AS8" s="68"/>
      <c r="AT8" s="67">
        <f>データ!T6</f>
        <v>18.03</v>
      </c>
      <c r="AU8" s="67"/>
      <c r="AV8" s="67"/>
      <c r="AW8" s="67"/>
      <c r="AX8" s="67"/>
      <c r="AY8" s="67"/>
      <c r="AZ8" s="67"/>
      <c r="BA8" s="67"/>
      <c r="BB8" s="67">
        <f>データ!U6</f>
        <v>2424.96</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79.73</v>
      </c>
      <c r="Q10" s="67"/>
      <c r="R10" s="67"/>
      <c r="S10" s="67"/>
      <c r="T10" s="67"/>
      <c r="U10" s="67"/>
      <c r="V10" s="67"/>
      <c r="W10" s="67">
        <f>データ!Q6</f>
        <v>87.13</v>
      </c>
      <c r="X10" s="67"/>
      <c r="Y10" s="67"/>
      <c r="Z10" s="67"/>
      <c r="AA10" s="67"/>
      <c r="AB10" s="67"/>
      <c r="AC10" s="67"/>
      <c r="AD10" s="68">
        <f>データ!R6</f>
        <v>1944</v>
      </c>
      <c r="AE10" s="68"/>
      <c r="AF10" s="68"/>
      <c r="AG10" s="68"/>
      <c r="AH10" s="68"/>
      <c r="AI10" s="68"/>
      <c r="AJ10" s="68"/>
      <c r="AK10" s="2"/>
      <c r="AL10" s="68">
        <f>データ!V6</f>
        <v>34947</v>
      </c>
      <c r="AM10" s="68"/>
      <c r="AN10" s="68"/>
      <c r="AO10" s="68"/>
      <c r="AP10" s="68"/>
      <c r="AQ10" s="68"/>
      <c r="AR10" s="68"/>
      <c r="AS10" s="68"/>
      <c r="AT10" s="67">
        <f>データ!W6</f>
        <v>4.95</v>
      </c>
      <c r="AU10" s="67"/>
      <c r="AV10" s="67"/>
      <c r="AW10" s="67"/>
      <c r="AX10" s="67"/>
      <c r="AY10" s="67"/>
      <c r="AZ10" s="67"/>
      <c r="BA10" s="67"/>
      <c r="BB10" s="67">
        <f>データ!X6</f>
        <v>7060</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113</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【682.78】</v>
      </c>
      <c r="I86" s="26" t="str">
        <f>データ!CA6</f>
        <v>【100.91】</v>
      </c>
      <c r="J86" s="26" t="str">
        <f>データ!CL6</f>
        <v>【136.86】</v>
      </c>
      <c r="K86" s="26" t="str">
        <f>データ!CW6</f>
        <v>【58.98】</v>
      </c>
      <c r="L86" s="26" t="str">
        <f>データ!DH6</f>
        <v>【95.20】</v>
      </c>
      <c r="M86" s="26" t="s">
        <v>44</v>
      </c>
      <c r="N86" s="26" t="s">
        <v>43</v>
      </c>
      <c r="O86" s="26" t="str">
        <f>データ!EO6</f>
        <v>【0.23】</v>
      </c>
    </row>
  </sheetData>
  <sheetProtection algorithmName="SHA-512" hashValue="UYPaeAl6MV8Aqz+nwRu5Gdrt2RJBcwXuiJjQterImzVX9mMkRpCF5zzhIfXsyOark4UvbuzgGiedmzh2wOtLEQ==" saltValue="tL6LbjxXkjahOJQks0+C9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233021</v>
      </c>
      <c r="D6" s="33">
        <f t="shared" si="3"/>
        <v>47</v>
      </c>
      <c r="E6" s="33">
        <f t="shared" si="3"/>
        <v>17</v>
      </c>
      <c r="F6" s="33">
        <f t="shared" si="3"/>
        <v>1</v>
      </c>
      <c r="G6" s="33">
        <f t="shared" si="3"/>
        <v>0</v>
      </c>
      <c r="H6" s="33" t="str">
        <f t="shared" si="3"/>
        <v>愛知県　東郷町</v>
      </c>
      <c r="I6" s="33" t="str">
        <f t="shared" si="3"/>
        <v>法非適用</v>
      </c>
      <c r="J6" s="33" t="str">
        <f t="shared" si="3"/>
        <v>下水道事業</v>
      </c>
      <c r="K6" s="33" t="str">
        <f t="shared" si="3"/>
        <v>公共下水道</v>
      </c>
      <c r="L6" s="33" t="str">
        <f t="shared" si="3"/>
        <v>Bc2</v>
      </c>
      <c r="M6" s="33" t="str">
        <f t="shared" si="3"/>
        <v>非設置</v>
      </c>
      <c r="N6" s="34" t="str">
        <f t="shared" si="3"/>
        <v>-</v>
      </c>
      <c r="O6" s="34" t="str">
        <f t="shared" si="3"/>
        <v>該当数値なし</v>
      </c>
      <c r="P6" s="34">
        <f t="shared" si="3"/>
        <v>79.73</v>
      </c>
      <c r="Q6" s="34">
        <f t="shared" si="3"/>
        <v>87.13</v>
      </c>
      <c r="R6" s="34">
        <f t="shared" si="3"/>
        <v>1944</v>
      </c>
      <c r="S6" s="34">
        <f t="shared" si="3"/>
        <v>43722</v>
      </c>
      <c r="T6" s="34">
        <f t="shared" si="3"/>
        <v>18.03</v>
      </c>
      <c r="U6" s="34">
        <f t="shared" si="3"/>
        <v>2424.96</v>
      </c>
      <c r="V6" s="34">
        <f t="shared" si="3"/>
        <v>34947</v>
      </c>
      <c r="W6" s="34">
        <f t="shared" si="3"/>
        <v>4.95</v>
      </c>
      <c r="X6" s="34">
        <f t="shared" si="3"/>
        <v>7060</v>
      </c>
      <c r="Y6" s="35">
        <f>IF(Y7="",NA(),Y7)</f>
        <v>73.52</v>
      </c>
      <c r="Z6" s="35">
        <f t="shared" ref="Z6:AH6" si="4">IF(Z7="",NA(),Z7)</f>
        <v>79.37</v>
      </c>
      <c r="AA6" s="35">
        <f t="shared" si="4"/>
        <v>79.760000000000005</v>
      </c>
      <c r="AB6" s="35">
        <f t="shared" si="4"/>
        <v>80.599999999999994</v>
      </c>
      <c r="AC6" s="35">
        <f t="shared" si="4"/>
        <v>74.86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1053.6400000000001</v>
      </c>
      <c r="BG6" s="35">
        <f t="shared" ref="BG6:BO6" si="7">IF(BG7="",NA(),BG7)</f>
        <v>835.68</v>
      </c>
      <c r="BH6" s="35">
        <f t="shared" si="7"/>
        <v>801.3</v>
      </c>
      <c r="BI6" s="35">
        <f t="shared" si="7"/>
        <v>739.13</v>
      </c>
      <c r="BJ6" s="35">
        <f t="shared" si="7"/>
        <v>829.02</v>
      </c>
      <c r="BK6" s="35">
        <f t="shared" si="7"/>
        <v>1117.27</v>
      </c>
      <c r="BL6" s="35">
        <f t="shared" si="7"/>
        <v>1051.49</v>
      </c>
      <c r="BM6" s="35">
        <f t="shared" si="7"/>
        <v>991.69</v>
      </c>
      <c r="BN6" s="35">
        <f t="shared" si="7"/>
        <v>986.82</v>
      </c>
      <c r="BO6" s="35">
        <f t="shared" si="7"/>
        <v>1023.34</v>
      </c>
      <c r="BP6" s="34" t="str">
        <f>IF(BP7="","",IF(BP7="-","【-】","【"&amp;SUBSTITUTE(TEXT(BP7,"#,##0.00"),"-","△")&amp;"】"))</f>
        <v>【682.78】</v>
      </c>
      <c r="BQ6" s="35">
        <f>IF(BQ7="",NA(),BQ7)</f>
        <v>57.25</v>
      </c>
      <c r="BR6" s="35">
        <f t="shared" ref="BR6:BZ6" si="8">IF(BR7="",NA(),BR7)</f>
        <v>65.95</v>
      </c>
      <c r="BS6" s="35">
        <f t="shared" si="8"/>
        <v>67.7</v>
      </c>
      <c r="BT6" s="35">
        <f t="shared" si="8"/>
        <v>67.8</v>
      </c>
      <c r="BU6" s="35">
        <f t="shared" si="8"/>
        <v>62.08</v>
      </c>
      <c r="BV6" s="35">
        <f t="shared" si="8"/>
        <v>76.33</v>
      </c>
      <c r="BW6" s="35">
        <f t="shared" si="8"/>
        <v>80.11</v>
      </c>
      <c r="BX6" s="35">
        <f t="shared" si="8"/>
        <v>84.53</v>
      </c>
      <c r="BY6" s="35">
        <f t="shared" si="8"/>
        <v>84.02</v>
      </c>
      <c r="BZ6" s="35">
        <f t="shared" si="8"/>
        <v>82.26</v>
      </c>
      <c r="CA6" s="34" t="str">
        <f>IF(CA7="","",IF(CA7="-","【-】","【"&amp;SUBSTITUTE(TEXT(CA7,"#,##0.00"),"-","△")&amp;"】"))</f>
        <v>【100.91】</v>
      </c>
      <c r="CB6" s="35">
        <f>IF(CB7="",NA(),CB7)</f>
        <v>164.66</v>
      </c>
      <c r="CC6" s="35">
        <f t="shared" ref="CC6:CK6" si="9">IF(CC7="",NA(),CC7)</f>
        <v>164.37</v>
      </c>
      <c r="CD6" s="35">
        <f t="shared" si="9"/>
        <v>163.95</v>
      </c>
      <c r="CE6" s="35">
        <f t="shared" si="9"/>
        <v>163.79</v>
      </c>
      <c r="CF6" s="35">
        <f t="shared" si="9"/>
        <v>163.56</v>
      </c>
      <c r="CG6" s="35">
        <f t="shared" si="9"/>
        <v>164.13</v>
      </c>
      <c r="CH6" s="35">
        <f t="shared" si="9"/>
        <v>162.66</v>
      </c>
      <c r="CI6" s="35">
        <f t="shared" si="9"/>
        <v>154.69999999999999</v>
      </c>
      <c r="CJ6" s="35">
        <f t="shared" si="9"/>
        <v>154.83000000000001</v>
      </c>
      <c r="CK6" s="35">
        <f t="shared" si="9"/>
        <v>154.25</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58.28</v>
      </c>
      <c r="CS6" s="35">
        <f t="shared" si="10"/>
        <v>56.67</v>
      </c>
      <c r="CT6" s="35">
        <f t="shared" si="10"/>
        <v>58.04</v>
      </c>
      <c r="CU6" s="35">
        <f t="shared" si="10"/>
        <v>59.9</v>
      </c>
      <c r="CV6" s="35">
        <f t="shared" si="10"/>
        <v>64.510000000000005</v>
      </c>
      <c r="CW6" s="34" t="str">
        <f>IF(CW7="","",IF(CW7="-","【-】","【"&amp;SUBSTITUTE(TEXT(CW7,"#,##0.00"),"-","△")&amp;"】"))</f>
        <v>【58.98】</v>
      </c>
      <c r="CX6" s="35">
        <f>IF(CX7="",NA(),CX7)</f>
        <v>91.5</v>
      </c>
      <c r="CY6" s="35">
        <f t="shared" ref="CY6:DG6" si="11">IF(CY7="",NA(),CY7)</f>
        <v>92.66</v>
      </c>
      <c r="CZ6" s="35">
        <f t="shared" si="11"/>
        <v>93.26</v>
      </c>
      <c r="DA6" s="35">
        <f t="shared" si="11"/>
        <v>93.78</v>
      </c>
      <c r="DB6" s="35">
        <f t="shared" si="11"/>
        <v>94.15</v>
      </c>
      <c r="DC6" s="35">
        <f t="shared" si="11"/>
        <v>92.78</v>
      </c>
      <c r="DD6" s="35">
        <f t="shared" si="11"/>
        <v>92.9</v>
      </c>
      <c r="DE6" s="35">
        <f t="shared" si="11"/>
        <v>92.56</v>
      </c>
      <c r="DF6" s="35">
        <f t="shared" si="11"/>
        <v>92.4</v>
      </c>
      <c r="DG6" s="35">
        <f t="shared" si="11"/>
        <v>91.62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0.05</v>
      </c>
      <c r="EF6" s="35">
        <f t="shared" ref="EF6:EN6" si="14">IF(EF7="",NA(),EF7)</f>
        <v>0.17</v>
      </c>
      <c r="EG6" s="35">
        <f t="shared" si="14"/>
        <v>0.06</v>
      </c>
      <c r="EH6" s="35">
        <f t="shared" si="14"/>
        <v>0.16</v>
      </c>
      <c r="EI6" s="35">
        <f t="shared" si="14"/>
        <v>0.08</v>
      </c>
      <c r="EJ6" s="35">
        <f t="shared" si="14"/>
        <v>0.05</v>
      </c>
      <c r="EK6" s="35">
        <f t="shared" si="14"/>
        <v>0.04</v>
      </c>
      <c r="EL6" s="35">
        <f t="shared" si="14"/>
        <v>0.05</v>
      </c>
      <c r="EM6" s="35">
        <f t="shared" si="14"/>
        <v>0.06</v>
      </c>
      <c r="EN6" s="35">
        <f t="shared" si="14"/>
        <v>0.04</v>
      </c>
      <c r="EO6" s="34" t="str">
        <f>IF(EO7="","",IF(EO7="-","【-】","【"&amp;SUBSTITUTE(TEXT(EO7,"#,##0.00"),"-","△")&amp;"】"))</f>
        <v>【0.23】</v>
      </c>
    </row>
    <row r="7" spans="1:145" s="36" customFormat="1" x14ac:dyDescent="0.15">
      <c r="A7" s="28"/>
      <c r="B7" s="37">
        <v>2018</v>
      </c>
      <c r="C7" s="37">
        <v>233021</v>
      </c>
      <c r="D7" s="37">
        <v>47</v>
      </c>
      <c r="E7" s="37">
        <v>17</v>
      </c>
      <c r="F7" s="37">
        <v>1</v>
      </c>
      <c r="G7" s="37">
        <v>0</v>
      </c>
      <c r="H7" s="37" t="s">
        <v>98</v>
      </c>
      <c r="I7" s="37" t="s">
        <v>99</v>
      </c>
      <c r="J7" s="37" t="s">
        <v>100</v>
      </c>
      <c r="K7" s="37" t="s">
        <v>101</v>
      </c>
      <c r="L7" s="37" t="s">
        <v>102</v>
      </c>
      <c r="M7" s="37" t="s">
        <v>103</v>
      </c>
      <c r="N7" s="38" t="s">
        <v>104</v>
      </c>
      <c r="O7" s="38" t="s">
        <v>105</v>
      </c>
      <c r="P7" s="38">
        <v>79.73</v>
      </c>
      <c r="Q7" s="38">
        <v>87.13</v>
      </c>
      <c r="R7" s="38">
        <v>1944</v>
      </c>
      <c r="S7" s="38">
        <v>43722</v>
      </c>
      <c r="T7" s="38">
        <v>18.03</v>
      </c>
      <c r="U7" s="38">
        <v>2424.96</v>
      </c>
      <c r="V7" s="38">
        <v>34947</v>
      </c>
      <c r="W7" s="38">
        <v>4.95</v>
      </c>
      <c r="X7" s="38">
        <v>7060</v>
      </c>
      <c r="Y7" s="38">
        <v>73.52</v>
      </c>
      <c r="Z7" s="38">
        <v>79.37</v>
      </c>
      <c r="AA7" s="38">
        <v>79.760000000000005</v>
      </c>
      <c r="AB7" s="38">
        <v>80.599999999999994</v>
      </c>
      <c r="AC7" s="38">
        <v>74.86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1053.6400000000001</v>
      </c>
      <c r="BG7" s="38">
        <v>835.68</v>
      </c>
      <c r="BH7" s="38">
        <v>801.3</v>
      </c>
      <c r="BI7" s="38">
        <v>739.13</v>
      </c>
      <c r="BJ7" s="38">
        <v>829.02</v>
      </c>
      <c r="BK7" s="38">
        <v>1117.27</v>
      </c>
      <c r="BL7" s="38">
        <v>1051.49</v>
      </c>
      <c r="BM7" s="38">
        <v>991.69</v>
      </c>
      <c r="BN7" s="38">
        <v>986.82</v>
      </c>
      <c r="BO7" s="38">
        <v>1023.34</v>
      </c>
      <c r="BP7" s="38">
        <v>682.78</v>
      </c>
      <c r="BQ7" s="38">
        <v>57.25</v>
      </c>
      <c r="BR7" s="38">
        <v>65.95</v>
      </c>
      <c r="BS7" s="38">
        <v>67.7</v>
      </c>
      <c r="BT7" s="38">
        <v>67.8</v>
      </c>
      <c r="BU7" s="38">
        <v>62.08</v>
      </c>
      <c r="BV7" s="38">
        <v>76.33</v>
      </c>
      <c r="BW7" s="38">
        <v>80.11</v>
      </c>
      <c r="BX7" s="38">
        <v>84.53</v>
      </c>
      <c r="BY7" s="38">
        <v>84.02</v>
      </c>
      <c r="BZ7" s="38">
        <v>82.26</v>
      </c>
      <c r="CA7" s="38">
        <v>100.91</v>
      </c>
      <c r="CB7" s="38">
        <v>164.66</v>
      </c>
      <c r="CC7" s="38">
        <v>164.37</v>
      </c>
      <c r="CD7" s="38">
        <v>163.95</v>
      </c>
      <c r="CE7" s="38">
        <v>163.79</v>
      </c>
      <c r="CF7" s="38">
        <v>163.56</v>
      </c>
      <c r="CG7" s="38">
        <v>164.13</v>
      </c>
      <c r="CH7" s="38">
        <v>162.66</v>
      </c>
      <c r="CI7" s="38">
        <v>154.69999999999999</v>
      </c>
      <c r="CJ7" s="38">
        <v>154.83000000000001</v>
      </c>
      <c r="CK7" s="38">
        <v>154.25</v>
      </c>
      <c r="CL7" s="38">
        <v>136.86000000000001</v>
      </c>
      <c r="CM7" s="38" t="s">
        <v>104</v>
      </c>
      <c r="CN7" s="38" t="s">
        <v>104</v>
      </c>
      <c r="CO7" s="38" t="s">
        <v>104</v>
      </c>
      <c r="CP7" s="38" t="s">
        <v>104</v>
      </c>
      <c r="CQ7" s="38" t="s">
        <v>104</v>
      </c>
      <c r="CR7" s="38">
        <v>58.28</v>
      </c>
      <c r="CS7" s="38">
        <v>56.67</v>
      </c>
      <c r="CT7" s="38">
        <v>58.04</v>
      </c>
      <c r="CU7" s="38">
        <v>59.9</v>
      </c>
      <c r="CV7" s="38">
        <v>64.510000000000005</v>
      </c>
      <c r="CW7" s="38">
        <v>58.98</v>
      </c>
      <c r="CX7" s="38">
        <v>91.5</v>
      </c>
      <c r="CY7" s="38">
        <v>92.66</v>
      </c>
      <c r="CZ7" s="38">
        <v>93.26</v>
      </c>
      <c r="DA7" s="38">
        <v>93.78</v>
      </c>
      <c r="DB7" s="38">
        <v>94.15</v>
      </c>
      <c r="DC7" s="38">
        <v>92.78</v>
      </c>
      <c r="DD7" s="38">
        <v>92.9</v>
      </c>
      <c r="DE7" s="38">
        <v>92.56</v>
      </c>
      <c r="DF7" s="38">
        <v>92.4</v>
      </c>
      <c r="DG7" s="38">
        <v>91.62</v>
      </c>
      <c r="DH7" s="38">
        <v>95.2</v>
      </c>
      <c r="DI7" s="38"/>
      <c r="DJ7" s="38"/>
      <c r="DK7" s="38"/>
      <c r="DL7" s="38"/>
      <c r="DM7" s="38"/>
      <c r="DN7" s="38"/>
      <c r="DO7" s="38"/>
      <c r="DP7" s="38"/>
      <c r="DQ7" s="38"/>
      <c r="DR7" s="38"/>
      <c r="DS7" s="38"/>
      <c r="DT7" s="38"/>
      <c r="DU7" s="38"/>
      <c r="DV7" s="38"/>
      <c r="DW7" s="38"/>
      <c r="DX7" s="38"/>
      <c r="DY7" s="38"/>
      <c r="DZ7" s="38"/>
      <c r="EA7" s="38"/>
      <c r="EB7" s="38"/>
      <c r="EC7" s="38"/>
      <c r="ED7" s="38"/>
      <c r="EE7" s="38">
        <v>0.05</v>
      </c>
      <c r="EF7" s="38">
        <v>0.17</v>
      </c>
      <c r="EG7" s="38">
        <v>0.06</v>
      </c>
      <c r="EH7" s="38">
        <v>0.16</v>
      </c>
      <c r="EI7" s="38">
        <v>0.08</v>
      </c>
      <c r="EJ7" s="38">
        <v>0.05</v>
      </c>
      <c r="EK7" s="38">
        <v>0.04</v>
      </c>
      <c r="EL7" s="38">
        <v>0.05</v>
      </c>
      <c r="EM7" s="38">
        <v>0.06</v>
      </c>
      <c r="EN7" s="38">
        <v>0.04</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cp:lastModifiedBy>
  <dcterms:created xsi:type="dcterms:W3CDTF">2019-12-05T05:05:27Z</dcterms:created>
  <dcterms:modified xsi:type="dcterms:W3CDTF">2020-02-06T23:44:51Z</dcterms:modified>
  <cp:category/>
</cp:coreProperties>
</file>