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chr_kawata\Desktop\"/>
    </mc:Choice>
  </mc:AlternateContent>
  <workbookProtection workbookAlgorithmName="SHA-512" workbookHashValue="kCD3ecJXaiwXqTrpRKr5FhQW+aDdn38ZqSxrpaYuFUrvZVGi69Py0tIwMPdxCjxR3LCzGpgAWh0Nuf3iSFn4EQ==" workbookSaltValue="GQvdvJTmnjUFcSIfYaKcc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<sst xmlns="http://schemas.openxmlformats.org/spreadsheetml/2006/main" count="233" uniqueCount="114">
  <si>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</si>
  <si>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</si>
  <si>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</si>
  <si>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</si>
  <si>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</si>
  <si>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</si>
  <si>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</si>
  <si>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</si>
  <si>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</si>
  <si>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</si>
  <si>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</si>
  <si>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</si>
  <si>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</si>
  <si>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</si>
  <si>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</si>
  <si>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</si>
  <si>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</si>
  <si>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</si>
  <si>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</si>
  <si>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</si>
  <si>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</si>
  <si>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</si>
  <si>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</si>
  <si>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</si>
  <si>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</si>
  <si>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</si>
  <si>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</si>
  <si>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</si>
  <si>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</si>
  <si>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</si>
  <si>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</si>
  <si>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</si>
  <si>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</si>
  <si>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</si>
  <si>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</si>
  <si>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</si>
  <si>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</si>
  <si>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</si>
  <si>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</si>
  <si>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</si>
  <si>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</si>
  <si>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</si>
  <si>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</si>
  <si>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</si>
  <si>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</si>
  <si>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</si>
  <si>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</si>
  <si>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</si>
  <si>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</si>
  <si>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</si>
  <si>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</si>
  <si>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</si>
  <si>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</si>
  <si>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</si>
  <si>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</si>
  <si>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</si>
  <si>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</si>
  <si>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</si>
  <si>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</si>
  <si>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</si>
  <si>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</si>
  <si>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</si>
  <si>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</si>
  <si>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</si>
  <si>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</si>
  <si>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</si>
  <si>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</si>
  <si>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</si>
  <si>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</si>
  <si>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</si>
  <si>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</si>
  <si>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</si>
  <si>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</si>
  <si>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</si>
  <si>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</si>
  <si>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</si>
  <si>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</si>
  <si>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</si>
  <si>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</si>
  <si>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</si>
  <si>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</si>
  <si>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</si>
  <si>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</si>
  <si>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</si>
  <si>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</si>
  <si>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</si>
  <si>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</si>
  <si>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</si>
  <si>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</si>
  <si>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</si>
  <si>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</si>
  <si>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</si>
  <si>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</si>
  <si>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</si>
  <si>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</si>
  <si>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</si>
  <si>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</si>
  <si>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</si>
  <si>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</si>
  <si>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</si>
  <si>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</si>
  <si>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</si>
  <si>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</si>
  <si>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</si>
  <si>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</si>
  <si>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</si>
  <si>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</si>
  <si>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</si>
  <si>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</si>
  <si>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</si>
  <si>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</si>
  <si>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平成11年度から管渠の整備に着手し、法定耐用年数を経過した管渠がないため老朽化に伴う管渠の更新は実施していません。</t>
    <phoneticPr fontId="4"/>
  </si>
  <si>
    <t>　一般会計からの繰入金に依存した厳しい経営状況となっています。水洗化率の向上による使用料収入の増加と、使用料水準の適正化に向けた使用料体系の見直しが今後の課題です。
　また、平成31年度に地方公営企業法を一部適用し、令和2年度に経営戦略の策定を予定しています。将来にわたって安定した事業を継続できるよう経営状況をより明確に把握し、経営の健全化を図っていきます。</t>
    <rPh sb="1" eb="3">
      <t>イッパン</t>
    </rPh>
    <rPh sb="3" eb="5">
      <t>カイケイ</t>
    </rPh>
    <rPh sb="8" eb="11">
      <t>クリイレキン</t>
    </rPh>
    <rPh sb="12" eb="14">
      <t>イゾン</t>
    </rPh>
    <rPh sb="33" eb="34">
      <t>カ</t>
    </rPh>
    <rPh sb="34" eb="35">
      <t>リツ</t>
    </rPh>
    <rPh sb="36" eb="38">
      <t>コウジョウ</t>
    </rPh>
    <rPh sb="47" eb="49">
      <t>ゾウカ</t>
    </rPh>
    <rPh sb="61" eb="62">
      <t>ム</t>
    </rPh>
    <rPh sb="64" eb="66">
      <t>シヨウ</t>
    </rPh>
    <rPh sb="66" eb="67">
      <t>リョウ</t>
    </rPh>
    <rPh sb="67" eb="69">
      <t>タイケイ</t>
    </rPh>
    <rPh sb="70" eb="72">
      <t>ミナオ</t>
    </rPh>
    <rPh sb="74" eb="76">
      <t>コンゴ</t>
    </rPh>
    <rPh sb="77" eb="79">
      <t>カダイ</t>
    </rPh>
    <rPh sb="87" eb="89">
      <t>ヘイセイ</t>
    </rPh>
    <rPh sb="91" eb="92">
      <t>ネン</t>
    </rPh>
    <rPh sb="94" eb="96">
      <t>チホウ</t>
    </rPh>
    <rPh sb="96" eb="98">
      <t>コウエイ</t>
    </rPh>
    <rPh sb="98" eb="100">
      <t>キギョウ</t>
    </rPh>
    <rPh sb="100" eb="101">
      <t>ホウ</t>
    </rPh>
    <rPh sb="102" eb="104">
      <t>イチブ</t>
    </rPh>
    <rPh sb="104" eb="106">
      <t>テキヨウ</t>
    </rPh>
    <rPh sb="108" eb="110">
      <t>レイワ</t>
    </rPh>
    <rPh sb="111" eb="113">
      <t>ネンド</t>
    </rPh>
    <rPh sb="114" eb="116">
      <t>ケイエイ</t>
    </rPh>
    <rPh sb="116" eb="118">
      <t>センリャク</t>
    </rPh>
    <rPh sb="119" eb="121">
      <t>サクテイ</t>
    </rPh>
    <rPh sb="122" eb="124">
      <t>ヨテイ</t>
    </rPh>
    <rPh sb="141" eb="143">
      <t>ジギョウ</t>
    </rPh>
    <rPh sb="144" eb="146">
      <t>ケイゾク</t>
    </rPh>
    <rPh sb="165" eb="167">
      <t>ケイエイ</t>
    </rPh>
    <rPh sb="168" eb="171">
      <t>ケンゼンカ</t>
    </rPh>
    <rPh sb="172" eb="173">
      <t>ハカ</t>
    </rPh>
    <phoneticPr fontId="4"/>
  </si>
  <si>
    <t>　①収益的収支比率が100％を下回っており、単年度収支が赤字であることを示しています。経費削減や使用料収入の増加といった経営改善に向けた取組みが必要です。
　④企業債残高対事業規模比率は類似団体の平均に比べ低い水準となっています。平成30年度は打ち切り決算の影響で使用料収入及び企業債償還に係る一般会計負担額が減少したことにより数値が上昇しました。未普及解消に向け整備を進めている段階にあり、企業債残高が増加していく見込みのため、適切な借入・償還のもと事業を進めていきます。
　⑤経費回収率が100％を下回っており、使用料収入で汚水処理費を賄うことができず、不足分として一般会計からの繰入金を充当している状況です。平成30年度は打ち切り決算の影響で使用料収入が減少したことにより数値が減少しました。汚水処理費については⑥汚水処理原価が有収水量の増加により減少傾向にあるものの、使用料収入については⑧水洗化率が約65％と全国平均を大きく下回っており、使用料収入が不足する原因となっています。水洗化率の改善に向け、未接続世帯に対し広報誌による接続ＰＲや戸別訪問による接続勧奨等を実施していきます。</t>
    <rPh sb="15" eb="17">
      <t>シタマワ</t>
    </rPh>
    <rPh sb="22" eb="25">
      <t>タンネンド</t>
    </rPh>
    <rPh sb="25" eb="27">
      <t>シュウシ</t>
    </rPh>
    <rPh sb="36" eb="37">
      <t>シメ</t>
    </rPh>
    <rPh sb="43" eb="45">
      <t>ケイヒ</t>
    </rPh>
    <rPh sb="45" eb="47">
      <t>サクゲン</t>
    </rPh>
    <rPh sb="54" eb="56">
      <t>ゾウカ</t>
    </rPh>
    <rPh sb="60" eb="62">
      <t>ケイエイ</t>
    </rPh>
    <rPh sb="62" eb="64">
      <t>カイゼン</t>
    </rPh>
    <rPh sb="65" eb="66">
      <t>ム</t>
    </rPh>
    <rPh sb="68" eb="70">
      <t>トリクミ</t>
    </rPh>
    <rPh sb="116" eb="118">
      <t>ヘイセイ</t>
    </rPh>
    <rPh sb="120" eb="122">
      <t>ネンド</t>
    </rPh>
    <rPh sb="123" eb="124">
      <t>ウ</t>
    </rPh>
    <rPh sb="125" eb="126">
      <t>キ</t>
    </rPh>
    <rPh sb="127" eb="129">
      <t>ケッサン</t>
    </rPh>
    <rPh sb="130" eb="132">
      <t>エイキョウ</t>
    </rPh>
    <rPh sb="133" eb="136">
      <t>シヨウリョウ</t>
    </rPh>
    <rPh sb="136" eb="138">
      <t>シュウニュウ</t>
    </rPh>
    <rPh sb="138" eb="139">
      <t>オヨ</t>
    </rPh>
    <rPh sb="140" eb="143">
      <t>キギョウサイ</t>
    </rPh>
    <rPh sb="143" eb="145">
      <t>ショウカン</t>
    </rPh>
    <rPh sb="146" eb="147">
      <t>カカ</t>
    </rPh>
    <rPh sb="148" eb="150">
      <t>イッパン</t>
    </rPh>
    <rPh sb="150" eb="152">
      <t>カイケイ</t>
    </rPh>
    <rPh sb="154" eb="155">
      <t>ガク</t>
    </rPh>
    <rPh sb="156" eb="158">
      <t>ゲンショウ</t>
    </rPh>
    <rPh sb="165" eb="167">
      <t>スウチ</t>
    </rPh>
    <rPh sb="168" eb="170">
      <t>ジョウショウ</t>
    </rPh>
    <rPh sb="175" eb="176">
      <t>ミ</t>
    </rPh>
    <rPh sb="176" eb="178">
      <t>フキュウ</t>
    </rPh>
    <rPh sb="178" eb="180">
      <t>カイショウ</t>
    </rPh>
    <rPh sb="181" eb="182">
      <t>ム</t>
    </rPh>
    <rPh sb="183" eb="185">
      <t>セイビ</t>
    </rPh>
    <rPh sb="186" eb="187">
      <t>スス</t>
    </rPh>
    <rPh sb="191" eb="193">
      <t>ダンカイ</t>
    </rPh>
    <rPh sb="197" eb="200">
      <t>キギョウサイ</t>
    </rPh>
    <rPh sb="200" eb="202">
      <t>ザンダカ</t>
    </rPh>
    <rPh sb="203" eb="205">
      <t>ゾウカ</t>
    </rPh>
    <rPh sb="209" eb="211">
      <t>ミコ</t>
    </rPh>
    <rPh sb="216" eb="218">
      <t>テキセツ</t>
    </rPh>
    <rPh sb="227" eb="229">
      <t>ジギョウ</t>
    </rPh>
    <rPh sb="230" eb="231">
      <t>スス</t>
    </rPh>
    <rPh sb="253" eb="255">
      <t>シタマワ</t>
    </rPh>
    <rPh sb="281" eb="284">
      <t>フソクブン</t>
    </rPh>
    <rPh sb="287" eb="289">
      <t>イッパン</t>
    </rPh>
    <rPh sb="289" eb="291">
      <t>カイケイ</t>
    </rPh>
    <rPh sb="294" eb="297">
      <t>クリイレキン</t>
    </rPh>
    <rPh sb="298" eb="300">
      <t>ジュウトウ</t>
    </rPh>
    <rPh sb="304" eb="306">
      <t>ジョウキョウ</t>
    </rPh>
    <rPh sb="309" eb="311">
      <t>ヘイセイ</t>
    </rPh>
    <rPh sb="313" eb="315">
      <t>ネンド</t>
    </rPh>
    <rPh sb="316" eb="317">
      <t>ウ</t>
    </rPh>
    <rPh sb="318" eb="319">
      <t>キ</t>
    </rPh>
    <rPh sb="320" eb="322">
      <t>ケッサン</t>
    </rPh>
    <rPh sb="323" eb="325">
      <t>エイキョウ</t>
    </rPh>
    <rPh sb="341" eb="343">
      <t>スウチ</t>
    </rPh>
    <rPh sb="344" eb="346">
      <t>ゲンショウ</t>
    </rPh>
    <rPh sb="351" eb="353">
      <t>オスイ</t>
    </rPh>
    <rPh sb="353" eb="355">
      <t>ショリ</t>
    </rPh>
    <rPh sb="355" eb="356">
      <t>ヒ</t>
    </rPh>
    <rPh sb="362" eb="364">
      <t>オスイ</t>
    </rPh>
    <rPh sb="364" eb="366">
      <t>ショリ</t>
    </rPh>
    <rPh sb="366" eb="368">
      <t>ゲンカ</t>
    </rPh>
    <rPh sb="369" eb="371">
      <t>ユウシュウ</t>
    </rPh>
    <rPh sb="371" eb="373">
      <t>スイリョウ</t>
    </rPh>
    <rPh sb="374" eb="376">
      <t>ゾウカ</t>
    </rPh>
    <rPh sb="379" eb="381">
      <t>ゲンショウ</t>
    </rPh>
    <rPh sb="381" eb="383">
      <t>ケイコウ</t>
    </rPh>
    <rPh sb="390" eb="393">
      <t>シヨウリョウ</t>
    </rPh>
    <rPh sb="393" eb="395">
      <t>シュウニュウ</t>
    </rPh>
    <rPh sb="401" eb="403">
      <t>スイセン</t>
    </rPh>
    <rPh sb="403" eb="404">
      <t>カ</t>
    </rPh>
    <rPh sb="404" eb="405">
      <t>リツ</t>
    </rPh>
    <rPh sb="406" eb="407">
      <t>ヤク</t>
    </rPh>
    <rPh sb="411" eb="413">
      <t>ゼンコク</t>
    </rPh>
    <rPh sb="413" eb="415">
      <t>ヘイキン</t>
    </rPh>
    <rPh sb="416" eb="417">
      <t>オオ</t>
    </rPh>
    <rPh sb="419" eb="421">
      <t>シタマワ</t>
    </rPh>
    <rPh sb="426" eb="429">
      <t>シヨウリョウ</t>
    </rPh>
    <rPh sb="429" eb="431">
      <t>シュウニュウ</t>
    </rPh>
    <rPh sb="432" eb="434">
      <t>フソク</t>
    </rPh>
    <rPh sb="436" eb="438">
      <t>ゲンイン</t>
    </rPh>
    <rPh sb="451" eb="453">
      <t>カイゼン</t>
    </rPh>
    <rPh sb="454" eb="455">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</si>
</sst>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E-4DF1-9737-F744283744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69DE-4DF1-9737-F744283744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E-40DE-BC46-5BA8AEDAB2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B34E-40DE-BC46-5BA8AEDAB2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67.94</c:v>
                </c:pt>
                <c:pt idx="1">
                  <c:v>66.75</c:v>
                </c:pt>
                <c:pt idx="2">
                  <c:v>68.930000000000007</c:v>
                </c:pt>
                <c:pt idx="3">
                  <c:v>64.44</c:v>
                </c:pt>
                <c:pt idx="4">
                  <c:v>65.319999999999993</c:v>
                </c:pt>
              </c:numCache>
            </c:numRef>
          </c:val>
          <c:extLst>
            <c:ext xmlns:c16="http://schemas.microsoft.com/office/drawing/2014/chart" uri="{C3380CC4-5D6E-409C-BE32-E72D297353CC}">
              <c16:uniqueId val="{00000000-1429-4393-862C-6253F858EA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1429-4393-862C-6253F858EA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91.86</c:v>
                </c:pt>
                <c:pt idx="1">
                  <c:v>99.87</c:v>
                </c:pt>
                <c:pt idx="2">
                  <c:v>87.97</c:v>
                </c:pt>
                <c:pt idx="3">
                  <c:v>89.19</c:v>
                </c:pt>
                <c:pt idx="4">
                  <c:v>90.79</c:v>
                </c:pt>
              </c:numCache>
            </c:numRef>
          </c:val>
          <c:extLst>
            <c:ext xmlns:c16="http://schemas.microsoft.com/office/drawing/2014/chart" uri="{C3380CC4-5D6E-409C-BE32-E72D297353CC}">
              <c16:uniqueId val="{00000000-76DC-4BA7-B6B2-57E450153A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C-4BA7-B6B2-57E450153A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B-48A8-A1FE-74A51E817F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B-48A8-A1FE-74A51E817F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7-4BC1-ABE9-99FB74CA49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7-4BC1-ABE9-99FB74CA49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1-4196-B399-C69D69961D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1-4196-B399-C69D69961D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C-4CF3-84C3-AFE522600C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C-4CF3-84C3-AFE522600C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774.39</c:v>
                </c:pt>
                <c:pt idx="1">
                  <c:v>186.53</c:v>
                </c:pt>
                <c:pt idx="2">
                  <c:v>604.85</c:v>
                </c:pt>
                <c:pt idx="3">
                  <c:v>465.03</c:v>
                </c:pt>
                <c:pt idx="4">
                  <c:v>916.6</c:v>
                </c:pt>
              </c:numCache>
            </c:numRef>
          </c:val>
          <c:extLst>
            <c:ext xmlns:c16="http://schemas.microsoft.com/office/drawing/2014/chart" uri="{C3380CC4-5D6E-409C-BE32-E72D297353CC}">
              <c16:uniqueId val="{00000000-6F73-42E3-8DEF-A015C59608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6F73-42E3-8DEF-A015C59608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56.39</c:v>
                </c:pt>
                <c:pt idx="1">
                  <c:v>67.81</c:v>
                </c:pt>
                <c:pt idx="2">
                  <c:v>67.66</c:v>
                </c:pt>
                <c:pt idx="3">
                  <c:v>72.510000000000005</c:v>
                </c:pt>
                <c:pt idx="4">
                  <c:v>60.55</c:v>
                </c:pt>
              </c:numCache>
            </c:numRef>
          </c:val>
          <c:extLst>
            <c:ext xmlns:c16="http://schemas.microsoft.com/office/drawing/2014/chart" uri="{C3380CC4-5D6E-409C-BE32-E72D297353CC}">
              <c16:uniqueId val="{00000000-3DC4-400A-B9B2-FE2D928EF4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3DC4-400A-B9B2-FE2D928EF4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191.6</c:v>
                </c:pt>
                <c:pt idx="1">
                  <c:v>161.08000000000001</c:v>
                </c:pt>
                <c:pt idx="2">
                  <c:v>160.44999999999999</c:v>
                </c:pt>
                <c:pt idx="3">
                  <c:v>150.1</c:v>
                </c:pt>
                <c:pt idx="4">
                  <c:v>150.25</c:v>
                </c:pt>
              </c:numCache>
            </c:numRef>
          </c:val>
          <c:extLst>
            <c:ext xmlns:c16="http://schemas.microsoft.com/office/drawing/2014/chart" uri="{C3380CC4-5D6E-409C-BE32-E72D297353CC}">
              <c16:uniqueId val="{00000000-B9F1-4DB5-B9E7-1D315F330B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B9F1-4DB5-B9E7-1D315F330B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扶桑町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tr">
        <f>データ!$M$6</f>
        <v>非設置</v>
      </c>
      <c r="AE8" s="49"/>
      <c r="AF8" s="49"/>
      <c r="AG8" s="49"/>
      <c r="AH8" s="49"/>
      <c r="AI8" s="49"/>
      <c r="AJ8" s="49"/>
      <c r="AK8" s="3"/>
      <c r="AL8" s="50">
        <f>データ!S6</f>
        <v>34783</v>
      </c>
      <c r="AM8" s="50"/>
      <c r="AN8" s="50"/>
      <c r="AO8" s="50"/>
      <c r="AP8" s="50"/>
      <c r="AQ8" s="50"/>
      <c r="AR8" s="50"/>
      <c r="AS8" s="50"/>
      <c r="AT8" s="45">
        <f>データ!T6</f>
        <v>11.19</v>
      </c>
      <c r="AU8" s="45"/>
      <c r="AV8" s="45"/>
      <c r="AW8" s="45"/>
      <c r="AX8" s="45"/>
      <c r="AY8" s="45"/>
      <c r="AZ8" s="45"/>
      <c r="BA8" s="45"/>
      <c r="BB8" s="45">
        <f>データ!U6</f>
        <v>3108.4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43.44</v>
      </c>
      <c r="Q10" s="45"/>
      <c r="R10" s="45"/>
      <c r="S10" s="45"/>
      <c r="T10" s="45"/>
      <c r="U10" s="45"/>
      <c r="V10" s="45"/>
      <c r="W10" s="45">
        <f>データ!Q6</f>
        <v>94.63</v>
      </c>
      <c r="X10" s="45"/>
      <c r="Y10" s="45"/>
      <c r="Z10" s="45"/>
      <c r="AA10" s="45"/>
      <c r="AB10" s="45"/>
      <c r="AC10" s="45"/>
      <c r="AD10" s="50">
        <f>データ!R6</f>
        <v>1894</v>
      </c>
      <c r="AE10" s="50"/>
      <c r="AF10" s="50"/>
      <c r="AG10" s="50"/>
      <c r="AH10" s="50"/>
      <c r="AI10" s="50"/>
      <c r="AJ10" s="50"/>
      <c r="AK10" s="2"/>
      <c r="AL10" s="50">
        <f>データ!V6</f>
        <v>15076</v>
      </c>
      <c r="AM10" s="50"/>
      <c r="AN10" s="50"/>
      <c r="AO10" s="50"/>
      <c r="AP10" s="50"/>
      <c r="AQ10" s="50"/>
      <c r="AR10" s="50"/>
      <c r="AS10" s="50"/>
      <c r="AT10" s="45">
        <f>データ!W6</f>
        <v>2.4</v>
      </c>
      <c r="AU10" s="45"/>
      <c r="AV10" s="45"/>
      <c r="AW10" s="45"/>
      <c r="AX10" s="45"/>
      <c r="AY10" s="45"/>
      <c r="AZ10" s="45"/>
      <c r="BA10" s="45"/>
      <c r="BB10" s="45">
        <f>データ!X6</f>
        <v>6281.67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aKaw8rph3TElfCJHH4UW8spmB2GOAedjGOYou1WPGSG7Ww2b+J76BgEG2yZyA/CuT/iqSsz77cT6YX4/AyCM4w==" saltValue="jOqhhCq5gmvGDoIhBtjb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233625</v>
      </c>
      <c r="D6" s="33">
        <f t="shared" si="3"/>
        <v>47</v>
      </c>
      <c r="E6" s="33">
        <f t="shared" si="3"/>
        <v>17</v>
      </c>
      <c r="F6" s="33">
        <f t="shared" si="3"/>
        <v>1</v>
      </c>
      <c r="G6" s="33">
        <f t="shared" si="3"/>
        <v>0</v>
      </c>
      <c r="H6" s="33" t="str">
        <f t="shared" si="3"/>
        <v>愛知県　扶桑町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43.44</v>
      </c>
      <c r="Q6" s="34">
        <f t="shared" si="3"/>
        <v>94.63</v>
      </c>
      <c r="R6" s="34">
        <f t="shared" si="3"/>
        <v>1894</v>
      </c>
      <c r="S6" s="34">
        <f t="shared" si="3"/>
        <v>34783</v>
      </c>
      <c r="T6" s="34">
        <f t="shared" si="3"/>
        <v>11.19</v>
      </c>
      <c r="U6" s="34">
        <f t="shared" si="3"/>
        <v>3108.4</v>
      </c>
      <c r="V6" s="34">
        <f t="shared" si="3"/>
        <v>15076</v>
      </c>
      <c r="W6" s="34">
        <f t="shared" si="3"/>
        <v>2.4</v>
      </c>
      <c r="X6" s="34">
        <f t="shared" si="3"/>
        <v>6281.67</v>
      </c>
      <c r="Y6" s="35">
        <f>IF(Y7="",NA(),Y7)</f>
        <v>91.86</v>
      </c>
      <c r="Z6" s="35">
        <f t="shared" ref="Z6:AH6" si="4">IF(Z7="",NA(),Z7)</f>
        <v>99.87</v>
      </c>
      <c r="AA6" s="35">
        <f t="shared" si="4"/>
        <v>87.97</v>
      </c>
      <c r="AB6" s="35">
        <f t="shared" si="4"/>
        <v>89.19</v>
      </c>
      <c r="AC6" s="35">
        <f t="shared" si="4"/>
        <v>90.79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774.39</v>
      </c>
      <c r="BG6" s="35">
        <f t="shared" ref="BG6:BO6" si="7">IF(BG7="",NA(),BG7)</f>
        <v>186.53</v>
      </c>
      <c r="BH6" s="35">
        <f t="shared" si="7"/>
        <v>604.85</v>
      </c>
      <c r="BI6" s="35">
        <f t="shared" si="7"/>
        <v>465.03</v>
      </c>
      <c r="BJ6" s="35">
        <f t="shared" si="7"/>
        <v>916.6</v>
      </c>
      <c r="BK6" s="35">
        <f t="shared" si="7"/>
        <v>1847.13</v>
      </c>
      <c r="BL6" s="35">
        <f t="shared" si="7"/>
        <v>1862.51</v>
      </c>
      <c r="BM6" s="35">
        <f t="shared" si="7"/>
        <v>1622.57</v>
      </c>
      <c r="BN6" s="35">
        <f t="shared" si="7"/>
        <v>985.65</v>
      </c>
      <c r="BO6" s="35">
        <f t="shared" si="7"/>
        <v>1677.13</v>
      </c>
      <c r="BP6" s="34" t="str">
        <f>IF(BP7="","",IF(BP7="-","【-】","【"&amp;SUBSTITUTE(TEXT(BP7,"#,##0.00"),"-","△")&amp;"】"))</f>
        <v>【682.78】</v>
      </c>
      <c r="BQ6" s="35">
        <f>IF(BQ7="",NA(),BQ7)</f>
        <v>56.39</v>
      </c>
      <c r="BR6" s="35">
        <f t="shared" ref="BR6:BZ6" si="8">IF(BR7="",NA(),BR7)</f>
        <v>67.81</v>
      </c>
      <c r="BS6" s="35">
        <f t="shared" si="8"/>
        <v>67.66</v>
      </c>
      <c r="BT6" s="35">
        <f t="shared" si="8"/>
        <v>72.510000000000005</v>
      </c>
      <c r="BU6" s="35">
        <f t="shared" si="8"/>
        <v>60.55</v>
      </c>
      <c r="BV6" s="35">
        <f t="shared" si="8"/>
        <v>42.22</v>
      </c>
      <c r="BW6" s="35">
        <f t="shared" si="8"/>
        <v>53.03</v>
      </c>
      <c r="BX6" s="35">
        <f t="shared" si="8"/>
        <v>58.32</v>
      </c>
      <c r="BY6" s="35">
        <f t="shared" si="8"/>
        <v>62.11</v>
      </c>
      <c r="BZ6" s="35">
        <f t="shared" si="8"/>
        <v>67.37</v>
      </c>
      <c r="CA6" s="34" t="str">
        <f>IF(CA7="","",IF(CA7="-","【-】","【"&amp;SUBSTITUTE(TEXT(CA7,"#,##0.00"),"-","△")&amp;"】"))</f>
        <v>【100.91】</v>
      </c>
      <c r="CB6" s="35">
        <f>IF(CB7="",NA(),CB7)</f>
        <v>191.6</v>
      </c>
      <c r="CC6" s="35">
        <f t="shared" ref="CC6:CK6" si="9">IF(CC7="",NA(),CC7)</f>
        <v>161.08000000000001</v>
      </c>
      <c r="CD6" s="35">
        <f t="shared" si="9"/>
        <v>160.44999999999999</v>
      </c>
      <c r="CE6" s="35">
        <f t="shared" si="9"/>
        <v>150.1</v>
      </c>
      <c r="CF6" s="35">
        <f t="shared" si="9"/>
        <v>150.25</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67.94</v>
      </c>
      <c r="CY6" s="35">
        <f t="shared" ref="CY6:DG6" si="11">IF(CY7="",NA(),CY7)</f>
        <v>66.75</v>
      </c>
      <c r="CZ6" s="35">
        <f t="shared" si="11"/>
        <v>68.930000000000007</v>
      </c>
      <c r="DA6" s="35">
        <f t="shared" si="11"/>
        <v>64.44</v>
      </c>
      <c r="DB6" s="35">
        <f t="shared" si="11"/>
        <v>65.319999999999993</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233625</v>
      </c>
      <c r="D7" s="37">
        <v>47</v>
      </c>
      <c r="E7" s="37">
        <v>17</v>
      </c>
      <c r="F7" s="37">
        <v>1</v>
      </c>
      <c r="G7" s="37">
        <v>0</v>
      </c>
      <c r="H7" s="37" t="s">
        <v>98</v>
      </c>
      <c r="I7" s="37" t="s">
        <v>99</v>
      </c>
      <c r="J7" s="37" t="s">
        <v>100</v>
      </c>
      <c r="K7" s="37" t="s">
        <v>101</v>
      </c>
      <c r="L7" s="37" t="s">
        <v>102</v>
      </c>
      <c r="M7" s="37" t="s">
        <v>103</v>
      </c>
      <c r="N7" s="38" t="s">
        <v>104</v>
      </c>
      <c r="O7" s="38" t="s">
        <v>105</v>
      </c>
      <c r="P7" s="38">
        <v>43.44</v>
      </c>
      <c r="Q7" s="38">
        <v>94.63</v>
      </c>
      <c r="R7" s="38">
        <v>1894</v>
      </c>
      <c r="S7" s="38">
        <v>34783</v>
      </c>
      <c r="T7" s="38">
        <v>11.19</v>
      </c>
      <c r="U7" s="38">
        <v>3108.4</v>
      </c>
      <c r="V7" s="38">
        <v>15076</v>
      </c>
      <c r="W7" s="38">
        <v>2.4</v>
      </c>
      <c r="X7" s="38">
        <v>6281.67</v>
      </c>
      <c r="Y7" s="38">
        <v>91.86</v>
      </c>
      <c r="Z7" s="38">
        <v>99.87</v>
      </c>
      <c r="AA7" s="38">
        <v>87.97</v>
      </c>
      <c r="AB7" s="38">
        <v>89.19</v>
      </c>
      <c r="AC7" s="38">
        <v>90.79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774.39</v>
      </c>
      <c r="BG7" s="38">
        <v>186.53</v>
      </c>
      <c r="BH7" s="38">
        <v>604.85</v>
      </c>
      <c r="BI7" s="38">
        <v>465.03</v>
      </c>
      <c r="BJ7" s="38">
        <v>916.6</v>
      </c>
      <c r="BK7" s="38">
        <v>1847.13</v>
      </c>
      <c r="BL7" s="38">
        <v>1862.51</v>
      </c>
      <c r="BM7" s="38">
        <v>1622.57</v>
      </c>
      <c r="BN7" s="38">
        <v>985.65</v>
      </c>
      <c r="BO7" s="38">
        <v>1677.13</v>
      </c>
      <c r="BP7" s="38">
        <v>682.78</v>
      </c>
      <c r="BQ7" s="38">
        <v>56.39</v>
      </c>
      <c r="BR7" s="38">
        <v>67.81</v>
      </c>
      <c r="BS7" s="38">
        <v>67.66</v>
      </c>
      <c r="BT7" s="38">
        <v>72.510000000000005</v>
      </c>
      <c r="BU7" s="38">
        <v>60.55</v>
      </c>
      <c r="BV7" s="38">
        <v>42.22</v>
      </c>
      <c r="BW7" s="38">
        <v>53.03</v>
      </c>
      <c r="BX7" s="38">
        <v>58.32</v>
      </c>
      <c r="BY7" s="38">
        <v>62.11</v>
      </c>
      <c r="BZ7" s="38">
        <v>67.37</v>
      </c>
      <c r="CA7" s="38">
        <v>100.91</v>
      </c>
      <c r="CB7" s="38">
        <v>191.6</v>
      </c>
      <c r="CC7" s="38">
        <v>161.08000000000001</v>
      </c>
      <c r="CD7" s="38">
        <v>160.44999999999999</v>
      </c>
      <c r="CE7" s="38">
        <v>150.1</v>
      </c>
      <c r="CF7" s="38">
        <v>150.25</v>
      </c>
      <c r="CG7" s="38">
        <v>300.07</v>
      </c>
      <c r="CH7" s="38">
        <v>250.86</v>
      </c>
      <c r="CI7" s="38">
        <v>227.65</v>
      </c>
      <c r="CJ7" s="38">
        <v>225.27</v>
      </c>
      <c r="CK7" s="38">
        <v>202.08</v>
      </c>
      <c r="CL7" s="38">
        <v>136.86000000000001</v>
      </c>
      <c r="CM7" s="38" t="s">
        <v>104</v>
      </c>
      <c r="CN7" s="38" t="s">
        <v>104</v>
      </c>
      <c r="CO7" s="38" t="s">
        <v>104</v>
      </c>
      <c r="CP7" s="38" t="s">
        <v>104</v>
      </c>
      <c r="CQ7" s="38" t="s">
        <v>104</v>
      </c>
      <c r="CR7" s="38">
        <v>42.07</v>
      </c>
      <c r="CS7" s="38">
        <v>37.950000000000003</v>
      </c>
      <c r="CT7" s="38">
        <v>32.42</v>
      </c>
      <c r="CU7" s="38">
        <v>35.15</v>
      </c>
      <c r="CV7" s="38">
        <v>38.04</v>
      </c>
      <c r="CW7" s="38">
        <v>58.98</v>
      </c>
      <c r="CX7" s="38">
        <v>67.94</v>
      </c>
      <c r="CY7" s="38">
        <v>66.75</v>
      </c>
      <c r="CZ7" s="38">
        <v>68.930000000000007</v>
      </c>
      <c r="DA7" s="38">
        <v>64.44</v>
      </c>
      <c r="DB7" s="38">
        <v>65.319999999999993</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川田 千晴</cp:lastModifiedBy>
  <cp:lastPrinted>2020-02-05T07:51:11Z</cp:lastPrinted>
  <dcterms:created xsi:type="dcterms:W3CDTF">2019-12-05T05:05:29Z</dcterms:created>
  <dcterms:modified xsi:type="dcterms:W3CDTF">2020-02-10T00:30:18Z</dcterms:modified>
  <cp:category/>
</cp:coreProperties>
</file>