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00BSp/IETp71Bhrh0VRxTPhowfY4CcGsdabxrz47RPUkRZIIDyg7NjJCqnVnyieXqpB1Y7i8GngvUh8g8NkA2A==" workbookSaltValue="+q6T6KwC9CKHjX9vXfe6Yw==" workbookSpinCount="100000" lockStructure="1"/>
  <bookViews>
    <workbookView xWindow="0" yWindow="0" windowWidth="20490" windowHeight="7095"/>
  </bookViews>
  <sheets>
    <sheet name="法非適用_下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<sst xmlns="http://schemas.openxmlformats.org/spreadsheetml/2006/main" count="233" uniqueCount="114">
  <si>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</si>
  <si>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</si>
  <si>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</si>
  <si>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</si>
  <si>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</si>
  <si>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</si>
  <si>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</si>
  <si>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</si>
  <si>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</si>
  <si>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</si>
  <si>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</si>
  <si>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</si>
  <si>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</si>
  <si>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</si>
  <si>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</si>
  <si>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</si>
  <si>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</si>
  <si>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</si>
  <si>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</si>
  <si>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</si>
  <si>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</si>
  <si>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</si>
  <si>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</si>
  <si>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</si>
  <si>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</si>
  <si>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</si>
  <si>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</si>
  <si>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</si>
  <si>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</si>
  <si>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</si>
  <si>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</si>
  <si>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</si>
  <si>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</si>
  <si>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</si>
  <si>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</si>
  <si>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</si>
  <si>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</si>
  <si>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</si>
  <si>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</si>
  <si>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</si>
  <si>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</si>
  <si>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</si>
  <si>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</si>
  <si>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</si>
  <si>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</si>
  <si>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</si>
  <si>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</si>
  <si>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</si>
  <si>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</si>
  <si>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</si>
  <si>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</si>
  <si>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</si>
  <si>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</si>
  <si>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</si>
  <si>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</si>
  <si>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</si>
  <si>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</si>
  <si>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</si>
  <si>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</si>
  <si>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</si>
  <si>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</si>
  <si>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</si>
  <si>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</si>
  <si>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</si>
  <si>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</si>
  <si>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</si>
  <si>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</si>
  <si>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</si>
  <si>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</si>
  <si>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</si>
  <si>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</si>
  <si>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</si>
  <si>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</si>
  <si>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</si>
  <si>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</si>
  <si>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</si>
  <si>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</si>
  <si>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</si>
  <si>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</si>
  <si>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</si>
  <si>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</si>
  <si>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</si>
  <si>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</si>
  <si>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</si>
  <si>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</si>
  <si>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</si>
  <si>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</si>
  <si>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</si>
  <si>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</si>
  <si>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</si>
  <si>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</si>
  <si>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</si>
  <si>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</si>
  <si>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</si>
  <si>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</si>
  <si>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</si>
  <si>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</si>
  <si>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</si>
  <si>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</si>
  <si>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</si>
  <si>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</si>
  <si>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</si>
  <si>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</si>
  <si>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</si>
  <si>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</si>
  <si>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</si>
  <si>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</si>
  <si>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</si>
  <si>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</si>
  <si>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</si>
  <si>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</si>
  <si>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元年度より公共下水道の整備を開始しており、管渠の法定耐用年数で50年を経過していないが、ストックマネジメント計画により、老朽化の状況を正確に把握し、計画的な投資計画の策定や、改善に備えての財源確保にも努める必要がある。</t>
    <phoneticPr fontId="4"/>
  </si>
  <si>
    <t>　①収益的収支比率の増加については、総費用が昨年と比べ減少となっている理由によるが、これは平成30年度は打切り決算を行ったことによる特例的収支分の未計上分であり、この分を含めると例年どおりの水準となる。収支黒字指標となる100%には依然達していないため、引き続き経営改善が必要である。
　④企業債残高対事業規模比率は、平成27年度から一般会計負担額算定方法を見直したことにより大幅に増加している。                                                                                                                                 また、平成30年度は打切り決算を行ったことにより営業収益が減少となっている点や一般会計負担金の減少により昨年度より上昇となっている。
　⑤経費回収率は、依然100%に達していない。これは管渠整備をまだ残している状況にあり、⑧水洗化率が増加していないことが大きな要因となっている。　　　　　　　　　　　　　　　　　　　　　　　　　　　　　　　　　　　　　また、昨年度に比べ経費回収率が低下しているのは打切り決算によるものである。適正な使用料収入の確保のため、水洗化率の向上に努めるほか、使用料の改定を検討する必要がある。
（⑤経費回収率と⑥汚水処理原価が平成27年度にそれぞれ大きな異動となったが、一般会計からの繰入金の一部が算入されなくなったことによるものである。）
　⑧水洗化率は類似団体の平均値を下回る値となっている。管渠整備が概成していないことが大きな要因となっているが、平成29年度から戸別訪問などの普及活動により、水洗化率は僅かに右肩上がりに増加している。
　なお、本町は流域下水道で汚水処理を行っているため、汚水処理施設は町単独で持っていない。
　</t>
    <rPh sb="2" eb="5">
      <t>シュウエキテキ</t>
    </rPh>
    <rPh sb="5" eb="7">
      <t>シュウシ</t>
    </rPh>
    <rPh sb="7" eb="9">
      <t>ヒリツ</t>
    </rPh>
    <rPh sb="10" eb="12">
      <t>ゾウカ</t>
    </rPh>
    <rPh sb="18" eb="21">
      <t>ソウヒヨウ</t>
    </rPh>
    <rPh sb="22" eb="24">
      <t>サクネン</t>
    </rPh>
    <rPh sb="25" eb="26">
      <t>クラ</t>
    </rPh>
    <rPh sb="27" eb="29">
      <t>ゲンショウ</t>
    </rPh>
    <rPh sb="35" eb="37">
      <t>リユウ</t>
    </rPh>
    <rPh sb="66" eb="68">
      <t>トクレイ</t>
    </rPh>
    <rPh sb="76" eb="77">
      <t>ブン</t>
    </rPh>
    <rPh sb="83" eb="84">
      <t>ブン</t>
    </rPh>
    <rPh sb="85" eb="86">
      <t>フク</t>
    </rPh>
    <rPh sb="89" eb="91">
      <t>レイネン</t>
    </rPh>
    <rPh sb="364" eb="365">
      <t>テン</t>
    </rPh>
    <rPh sb="366" eb="368">
      <t>イッパン</t>
    </rPh>
    <rPh sb="368" eb="370">
      <t>カイケイ</t>
    </rPh>
    <rPh sb="370" eb="373">
      <t>フタンキン</t>
    </rPh>
    <rPh sb="374" eb="376">
      <t>ゲンショウ</t>
    </rPh>
    <rPh sb="379" eb="381">
      <t>サクネン</t>
    </rPh>
    <rPh sb="381" eb="382">
      <t>ド</t>
    </rPh>
    <rPh sb="384" eb="386">
      <t>ジョウショウ</t>
    </rPh>
    <rPh sb="403" eb="405">
      <t>イゼン</t>
    </rPh>
    <rPh sb="506" eb="509">
      <t>サクネンド</t>
    </rPh>
    <rPh sb="510" eb="511">
      <t>クラ</t>
    </rPh>
    <rPh sb="518" eb="520">
      <t>テイカ</t>
    </rPh>
    <rPh sb="526" eb="528">
      <t>ウチキ</t>
    </rPh>
    <rPh sb="529" eb="531">
      <t>ケッサン</t>
    </rPh>
    <rPh sb="747" eb="749">
      <t>ミギカタ</t>
    </rPh>
    <rPh sb="749" eb="750">
      <t>ア</t>
    </rPh>
    <phoneticPr fontId="4"/>
  </si>
  <si>
    <t xml:space="preserve">　下水道使用料については、今後節水型社会への移行等により減少することが見込まれるため、供用開始後間もない未接続地区の水洗化率の向上を図り、排出量の増加に努める必要がある。　　　                                                                                                                                                                                           また、今後は施設更新に係る費用が増えることが想定されるため、管渠の改善については健全な投資計画を策定し、費用の削減等に努め経費回収率の向上を図る必要がある。
　令和元年度に策定した経営戦略と、令和元年度からの地方公営企業法の適用により、経営の状態をより正確に分析し、将来に渡り事業継続に実効性のある対応策を講じていく必要がある。
</t>
    <rPh sb="43" eb="45">
      <t>キョウヨウ</t>
    </rPh>
    <rPh sb="45" eb="47">
      <t>カイシ</t>
    </rPh>
    <rPh sb="47" eb="48">
      <t>ゴ</t>
    </rPh>
    <rPh sb="48" eb="49">
      <t>マ</t>
    </rPh>
    <rPh sb="52" eb="55">
      <t>ミセツゾク</t>
    </rPh>
    <rPh sb="55" eb="57">
      <t>チク</t>
    </rPh>
    <rPh sb="60" eb="61">
      <t>カ</t>
    </rPh>
    <rPh sb="61" eb="62">
      <t>リツ</t>
    </rPh>
    <rPh sb="63" eb="65">
      <t>コウジョウ</t>
    </rPh>
    <rPh sb="66" eb="67">
      <t>ハカ</t>
    </rPh>
    <rPh sb="73" eb="75">
      <t>ゾウカ</t>
    </rPh>
    <rPh sb="76" eb="77">
      <t>ツト</t>
    </rPh>
    <rPh sb="79" eb="81">
      <t>ヒツヨウ</t>
    </rPh>
    <rPh sb="278" eb="280">
      <t>コンゴ</t>
    </rPh>
    <rPh sb="332" eb="333">
      <t>トウ</t>
    </rPh>
    <rPh sb="342" eb="344">
      <t>コウジョウ</t>
    </rPh>
    <rPh sb="345" eb="346">
      <t>ハカ</t>
    </rPh>
    <rPh sb="347" eb="349">
      <t>ヒツヨウ</t>
    </rPh>
    <rPh sb="355" eb="357">
      <t>レイワ</t>
    </rPh>
    <rPh sb="357" eb="358">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</si>
</sst>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0.02</c:v>
                </c:pt>
                <c:pt idx="1">
                  <c:v>0</c:v>
                </c:pt>
                <c:pt idx="2">
                  <c:v>0</c:v>
                </c:pt>
                <c:pt idx="3">
                  <c:v>0</c:v>
                </c:pt>
                <c:pt idx="4">
                  <c:v>0</c:v>
                </c:pt>
              </c:numCache>
            </c:numRef>
          </c:val>
          <c:extLst>
            <c:ext xmlns:c16="http://schemas.microsoft.com/office/drawing/2014/chart" uri="{C3380CC4-5D6E-409C-BE32-E72D297353CC}">
              <c16:uniqueId val="{00000000-16F1-4F70-AD9D-C041B277A0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0.04</c:v>
                </c:pt>
              </c:numCache>
            </c:numRef>
          </c:val>
          <c:smooth val="0"/>
          <c:extLst>
            <c:ext xmlns:c16="http://schemas.microsoft.com/office/drawing/2014/chart" uri="{C3380CC4-5D6E-409C-BE32-E72D297353CC}">
              <c16:uniqueId val="{00000001-16F1-4F70-AD9D-C041B277A0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67-4C40-927E-47C6C3FCB4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64.510000000000005</c:v>
                </c:pt>
              </c:numCache>
            </c:numRef>
          </c:val>
          <c:smooth val="0"/>
          <c:extLst>
            <c:ext xmlns:c16="http://schemas.microsoft.com/office/drawing/2014/chart" uri="{C3380CC4-5D6E-409C-BE32-E72D297353CC}">
              <c16:uniqueId val="{00000001-0F67-4C40-927E-47C6C3FCB4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82.56</c:v>
                </c:pt>
                <c:pt idx="1">
                  <c:v>81.569999999999993</c:v>
                </c:pt>
                <c:pt idx="2">
                  <c:v>80</c:v>
                </c:pt>
                <c:pt idx="3">
                  <c:v>80.61</c:v>
                </c:pt>
                <c:pt idx="4">
                  <c:v>82.59</c:v>
                </c:pt>
              </c:numCache>
            </c:numRef>
          </c:val>
          <c:extLst>
            <c:ext xmlns:c16="http://schemas.microsoft.com/office/drawing/2014/chart" uri="{C3380CC4-5D6E-409C-BE32-E72D297353CC}">
              <c16:uniqueId val="{00000000-6E46-4681-80E6-CBD69C3975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91.62</c:v>
                </c:pt>
              </c:numCache>
            </c:numRef>
          </c:val>
          <c:smooth val="0"/>
          <c:extLst>
            <c:ext xmlns:c16="http://schemas.microsoft.com/office/drawing/2014/chart" uri="{C3380CC4-5D6E-409C-BE32-E72D297353CC}">
              <c16:uniqueId val="{00000001-6E46-4681-80E6-CBD69C3975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94.47</c:v>
                </c:pt>
                <c:pt idx="1">
                  <c:v>84.75</c:v>
                </c:pt>
                <c:pt idx="2">
                  <c:v>83.5</c:v>
                </c:pt>
                <c:pt idx="3">
                  <c:v>80.239999999999995</c:v>
                </c:pt>
                <c:pt idx="4">
                  <c:v>83.65</c:v>
                </c:pt>
              </c:numCache>
            </c:numRef>
          </c:val>
          <c:extLst>
            <c:ext xmlns:c16="http://schemas.microsoft.com/office/drawing/2014/chart" uri="{C3380CC4-5D6E-409C-BE32-E72D297353CC}">
              <c16:uniqueId val="{00000000-872A-4844-AF74-A644BF9C5DF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2A-4844-AF74-A644BF9C5DF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96-4A9E-A979-53C9829332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96-4A9E-A979-53C9829332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BD-494B-92B5-AB6640AE3E8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BD-494B-92B5-AB6640AE3E8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6C-4890-A3DE-0ACFF7C511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6C-4890-A3DE-0ACFF7C511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7C-4ED5-850A-F05B81FD27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7C-4ED5-850A-F05B81FD27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67.459999999999994</c:v>
                </c:pt>
                <c:pt idx="1">
                  <c:v>859.89</c:v>
                </c:pt>
                <c:pt idx="2">
                  <c:v>843.72</c:v>
                </c:pt>
                <c:pt idx="3">
                  <c:v>956.96</c:v>
                </c:pt>
                <c:pt idx="4">
                  <c:v>1236.8399999999999</c:v>
                </c:pt>
              </c:numCache>
            </c:numRef>
          </c:val>
          <c:extLst>
            <c:ext xmlns:c16="http://schemas.microsoft.com/office/drawing/2014/chart" uri="{C3380CC4-5D6E-409C-BE32-E72D297353CC}">
              <c16:uniqueId val="{00000000-15D1-4000-B45B-BAB23344D2D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1023.34</c:v>
                </c:pt>
              </c:numCache>
            </c:numRef>
          </c:val>
          <c:smooth val="0"/>
          <c:extLst>
            <c:ext xmlns:c16="http://schemas.microsoft.com/office/drawing/2014/chart" uri="{C3380CC4-5D6E-409C-BE32-E72D297353CC}">
              <c16:uniqueId val="{00000001-15D1-4000-B45B-BAB23344D2D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83.36</c:v>
                </c:pt>
                <c:pt idx="1">
                  <c:v>66.849999999999994</c:v>
                </c:pt>
                <c:pt idx="2">
                  <c:v>66.959999999999994</c:v>
                </c:pt>
                <c:pt idx="3">
                  <c:v>61.99</c:v>
                </c:pt>
                <c:pt idx="4">
                  <c:v>51.79</c:v>
                </c:pt>
              </c:numCache>
            </c:numRef>
          </c:val>
          <c:extLst>
            <c:ext xmlns:c16="http://schemas.microsoft.com/office/drawing/2014/chart" uri="{C3380CC4-5D6E-409C-BE32-E72D297353CC}">
              <c16:uniqueId val="{00000000-C50C-42C2-9880-BDFFAAE1B6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82.26</c:v>
                </c:pt>
              </c:numCache>
            </c:numRef>
          </c:val>
          <c:smooth val="0"/>
          <c:extLst>
            <c:ext xmlns:c16="http://schemas.microsoft.com/office/drawing/2014/chart" uri="{C3380CC4-5D6E-409C-BE32-E72D297353CC}">
              <c16:uniqueId val="{00000001-C50C-42C2-9880-BDFFAAE1B6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120.18</c:v>
                </c:pt>
                <c:pt idx="1">
                  <c:v>150</c:v>
                </c:pt>
                <c:pt idx="2">
                  <c:v>150</c:v>
                </c:pt>
                <c:pt idx="3">
                  <c:v>161.44</c:v>
                </c:pt>
                <c:pt idx="4">
                  <c:v>160.53</c:v>
                </c:pt>
              </c:numCache>
            </c:numRef>
          </c:val>
          <c:extLst>
            <c:ext xmlns:c16="http://schemas.microsoft.com/office/drawing/2014/chart" uri="{C3380CC4-5D6E-409C-BE32-E72D297353CC}">
              <c16:uniqueId val="{00000000-805C-4452-8CDA-A5F4960782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154.25</c:v>
                </c:pt>
              </c:numCache>
            </c:numRef>
          </c:val>
          <c:smooth val="0"/>
          <c:extLst>
            <c:ext xmlns:c16="http://schemas.microsoft.com/office/drawing/2014/chart" uri="{C3380CC4-5D6E-409C-BE32-E72D297353CC}">
              <c16:uniqueId val="{00000001-805C-4452-8CDA-A5F4960782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東浦町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Bc2</v>
      </c>
      <c r="X8" s="77"/>
      <c r="Y8" s="77"/>
      <c r="Z8" s="77"/>
      <c r="AA8" s="77"/>
      <c r="AB8" s="77"/>
      <c r="AC8" s="77"/>
      <c r="AD8" s="78" t="str">
        <f>データ!$M$6</f>
        <v>非設置</v>
      </c>
      <c r="AE8" s="78"/>
      <c r="AF8" s="78"/>
      <c r="AG8" s="78"/>
      <c r="AH8" s="78"/>
      <c r="AI8" s="78"/>
      <c r="AJ8" s="78"/>
      <c r="AK8" s="3"/>
      <c r="AL8" s="74">
        <f>データ!S6</f>
        <v>50075</v>
      </c>
      <c r="AM8" s="74"/>
      <c r="AN8" s="74"/>
      <c r="AO8" s="74"/>
      <c r="AP8" s="74"/>
      <c r="AQ8" s="74"/>
      <c r="AR8" s="74"/>
      <c r="AS8" s="74"/>
      <c r="AT8" s="73">
        <f>データ!T6</f>
        <v>31.14</v>
      </c>
      <c r="AU8" s="73"/>
      <c r="AV8" s="73"/>
      <c r="AW8" s="73"/>
      <c r="AX8" s="73"/>
      <c r="AY8" s="73"/>
      <c r="AZ8" s="73"/>
      <c r="BA8" s="73"/>
      <c r="BB8" s="73">
        <f>データ!U6</f>
        <v>1608.06</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84.77</v>
      </c>
      <c r="Q10" s="73"/>
      <c r="R10" s="73"/>
      <c r="S10" s="73"/>
      <c r="T10" s="73"/>
      <c r="U10" s="73"/>
      <c r="V10" s="73"/>
      <c r="W10" s="73">
        <f>データ!Q6</f>
        <v>89.45</v>
      </c>
      <c r="X10" s="73"/>
      <c r="Y10" s="73"/>
      <c r="Z10" s="73"/>
      <c r="AA10" s="73"/>
      <c r="AB10" s="73"/>
      <c r="AC10" s="73"/>
      <c r="AD10" s="74">
        <f>データ!R6</f>
        <v>1728</v>
      </c>
      <c r="AE10" s="74"/>
      <c r="AF10" s="74"/>
      <c r="AG10" s="74"/>
      <c r="AH10" s="74"/>
      <c r="AI10" s="74"/>
      <c r="AJ10" s="74"/>
      <c r="AK10" s="2"/>
      <c r="AL10" s="74">
        <f>データ!V6</f>
        <v>42422</v>
      </c>
      <c r="AM10" s="74"/>
      <c r="AN10" s="74"/>
      <c r="AO10" s="74"/>
      <c r="AP10" s="74"/>
      <c r="AQ10" s="74"/>
      <c r="AR10" s="74"/>
      <c r="AS10" s="74"/>
      <c r="AT10" s="73">
        <f>データ!W6</f>
        <v>6.64</v>
      </c>
      <c r="AU10" s="73"/>
      <c r="AV10" s="73"/>
      <c r="AW10" s="73"/>
      <c r="AX10" s="73"/>
      <c r="AY10" s="73"/>
      <c r="AZ10" s="73"/>
      <c r="BA10" s="73"/>
      <c r="BB10" s="73">
        <f>データ!X6</f>
        <v>6388.86</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9"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112</v>
      </c>
      <c r="BM16" s="58"/>
      <c r="BN16" s="58"/>
      <c r="BO16" s="58"/>
      <c r="BP16" s="58"/>
      <c r="BQ16" s="58"/>
      <c r="BR16" s="58"/>
      <c r="BS16" s="58"/>
      <c r="BT16" s="58"/>
      <c r="BU16" s="58"/>
      <c r="BV16" s="58"/>
      <c r="BW16" s="58"/>
      <c r="BX16" s="58"/>
      <c r="BY16" s="58"/>
      <c r="BZ16" s="59"/>
    </row>
    <row r="17" spans="1:78" ht="13.9"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9"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9"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9"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9"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9"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9"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9"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9"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9"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9"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9"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9"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9"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9"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9"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9"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9"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9"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9"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9"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9"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9"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9"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9"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9"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9"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9"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xEdQVMuLRGulYh4oLs2Ker2Te3kdNIJl/wWoK3juwXeRmJqwvLmuFyoxlDamnH+aeJFP7yhK4c4ee6ekgXPgDg==" saltValue="77yHZoNke17EINjH2DjK2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234427</v>
      </c>
      <c r="D6" s="33">
        <f t="shared" si="3"/>
        <v>47</v>
      </c>
      <c r="E6" s="33">
        <f t="shared" si="3"/>
        <v>17</v>
      </c>
      <c r="F6" s="33">
        <f t="shared" si="3"/>
        <v>1</v>
      </c>
      <c r="G6" s="33">
        <f t="shared" si="3"/>
        <v>0</v>
      </c>
      <c r="H6" s="33" t="str">
        <f t="shared" si="3"/>
        <v>愛知県　東浦町</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84.77</v>
      </c>
      <c r="Q6" s="34">
        <f t="shared" si="3"/>
        <v>89.45</v>
      </c>
      <c r="R6" s="34">
        <f t="shared" si="3"/>
        <v>1728</v>
      </c>
      <c r="S6" s="34">
        <f t="shared" si="3"/>
        <v>50075</v>
      </c>
      <c r="T6" s="34">
        <f t="shared" si="3"/>
        <v>31.14</v>
      </c>
      <c r="U6" s="34">
        <f t="shared" si="3"/>
        <v>1608.06</v>
      </c>
      <c r="V6" s="34">
        <f t="shared" si="3"/>
        <v>42422</v>
      </c>
      <c r="W6" s="34">
        <f t="shared" si="3"/>
        <v>6.64</v>
      </c>
      <c r="X6" s="34">
        <f t="shared" si="3"/>
        <v>6388.86</v>
      </c>
      <c r="Y6" s="35">
        <f>IF(Y7="",NA(),Y7)</f>
        <v>94.47</v>
      </c>
      <c r="Z6" s="35">
        <f t="shared" ref="Z6:AH6" si="4">IF(Z7="",NA(),Z7)</f>
        <v>84.75</v>
      </c>
      <c r="AA6" s="35">
        <f t="shared" si="4"/>
        <v>83.5</v>
      </c>
      <c r="AB6" s="35">
        <f t="shared" si="4"/>
        <v>80.239999999999995</v>
      </c>
      <c r="AC6" s="35">
        <f t="shared" si="4"/>
        <v>83.65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67.459999999999994</v>
      </c>
      <c r="BG6" s="35">
        <f t="shared" ref="BG6:BO6" si="7">IF(BG7="",NA(),BG7)</f>
        <v>859.89</v>
      </c>
      <c r="BH6" s="35">
        <f t="shared" si="7"/>
        <v>843.72</v>
      </c>
      <c r="BI6" s="35">
        <f t="shared" si="7"/>
        <v>956.96</v>
      </c>
      <c r="BJ6" s="35">
        <f t="shared" si="7"/>
        <v>1236.8399999999999</v>
      </c>
      <c r="BK6" s="35">
        <f t="shared" si="7"/>
        <v>1117.27</v>
      </c>
      <c r="BL6" s="35">
        <f t="shared" si="7"/>
        <v>1051.49</v>
      </c>
      <c r="BM6" s="35">
        <f t="shared" si="7"/>
        <v>991.69</v>
      </c>
      <c r="BN6" s="35">
        <f t="shared" si="7"/>
        <v>986.82</v>
      </c>
      <c r="BO6" s="35">
        <f t="shared" si="7"/>
        <v>1023.34</v>
      </c>
      <c r="BP6" s="34" t="str">
        <f>IF(BP7="","",IF(BP7="-","【-】","【"&amp;SUBSTITUTE(TEXT(BP7,"#,##0.00"),"-","△")&amp;"】"))</f>
        <v>【682.78】</v>
      </c>
      <c r="BQ6" s="35">
        <f>IF(BQ7="",NA(),BQ7)</f>
        <v>83.36</v>
      </c>
      <c r="BR6" s="35">
        <f t="shared" ref="BR6:BZ6" si="8">IF(BR7="",NA(),BR7)</f>
        <v>66.849999999999994</v>
      </c>
      <c r="BS6" s="35">
        <f t="shared" si="8"/>
        <v>66.959999999999994</v>
      </c>
      <c r="BT6" s="35">
        <f t="shared" si="8"/>
        <v>61.99</v>
      </c>
      <c r="BU6" s="35">
        <f t="shared" si="8"/>
        <v>51.79</v>
      </c>
      <c r="BV6" s="35">
        <f t="shared" si="8"/>
        <v>76.33</v>
      </c>
      <c r="BW6" s="35">
        <f t="shared" si="8"/>
        <v>80.11</v>
      </c>
      <c r="BX6" s="35">
        <f t="shared" si="8"/>
        <v>84.53</v>
      </c>
      <c r="BY6" s="35">
        <f t="shared" si="8"/>
        <v>84.02</v>
      </c>
      <c r="BZ6" s="35">
        <f t="shared" si="8"/>
        <v>82.26</v>
      </c>
      <c r="CA6" s="34" t="str">
        <f>IF(CA7="","",IF(CA7="-","【-】","【"&amp;SUBSTITUTE(TEXT(CA7,"#,##0.00"),"-","△")&amp;"】"))</f>
        <v>【100.91】</v>
      </c>
      <c r="CB6" s="35">
        <f>IF(CB7="",NA(),CB7)</f>
        <v>120.18</v>
      </c>
      <c r="CC6" s="35">
        <f t="shared" ref="CC6:CK6" si="9">IF(CC7="",NA(),CC7)</f>
        <v>150</v>
      </c>
      <c r="CD6" s="35">
        <f t="shared" si="9"/>
        <v>150</v>
      </c>
      <c r="CE6" s="35">
        <f t="shared" si="9"/>
        <v>161.44</v>
      </c>
      <c r="CF6" s="35">
        <f t="shared" si="9"/>
        <v>160.53</v>
      </c>
      <c r="CG6" s="35">
        <f t="shared" si="9"/>
        <v>164.13</v>
      </c>
      <c r="CH6" s="35">
        <f t="shared" si="9"/>
        <v>162.66</v>
      </c>
      <c r="CI6" s="35">
        <f t="shared" si="9"/>
        <v>154.69999999999999</v>
      </c>
      <c r="CJ6" s="35">
        <f t="shared" si="9"/>
        <v>154.83000000000001</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58.28</v>
      </c>
      <c r="CS6" s="35">
        <f t="shared" si="10"/>
        <v>56.67</v>
      </c>
      <c r="CT6" s="35">
        <f t="shared" si="10"/>
        <v>58.04</v>
      </c>
      <c r="CU6" s="35">
        <f t="shared" si="10"/>
        <v>59.9</v>
      </c>
      <c r="CV6" s="35">
        <f t="shared" si="10"/>
        <v>64.510000000000005</v>
      </c>
      <c r="CW6" s="34" t="str">
        <f>IF(CW7="","",IF(CW7="-","【-】","【"&amp;SUBSTITUTE(TEXT(CW7,"#,##0.00"),"-","△")&amp;"】"))</f>
        <v>【58.98】</v>
      </c>
      <c r="CX6" s="35">
        <f>IF(CX7="",NA(),CX7)</f>
        <v>82.56</v>
      </c>
      <c r="CY6" s="35">
        <f t="shared" ref="CY6:DG6" si="11">IF(CY7="",NA(),CY7)</f>
        <v>81.569999999999993</v>
      </c>
      <c r="CZ6" s="35">
        <f t="shared" si="11"/>
        <v>80</v>
      </c>
      <c r="DA6" s="35">
        <f t="shared" si="11"/>
        <v>80.61</v>
      </c>
      <c r="DB6" s="35">
        <f t="shared" si="11"/>
        <v>82.59</v>
      </c>
      <c r="DC6" s="35">
        <f t="shared" si="11"/>
        <v>92.78</v>
      </c>
      <c r="DD6" s="35">
        <f t="shared" si="11"/>
        <v>92.9</v>
      </c>
      <c r="DE6" s="35">
        <f t="shared" si="11"/>
        <v>92.56</v>
      </c>
      <c r="DF6" s="35">
        <f t="shared" si="11"/>
        <v>92.4</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4">
        <f t="shared" ref="EF6:EN6" si="14">IF(EF7="",NA(),EF7)</f>
        <v>0</v>
      </c>
      <c r="EG6" s="34">
        <f t="shared" si="14"/>
        <v>0</v>
      </c>
      <c r="EH6" s="34">
        <f t="shared" si="14"/>
        <v>0</v>
      </c>
      <c r="EI6" s="34">
        <f t="shared" si="14"/>
        <v>0</v>
      </c>
      <c r="EJ6" s="35">
        <f t="shared" si="14"/>
        <v>0.05</v>
      </c>
      <c r="EK6" s="35">
        <f t="shared" si="14"/>
        <v>0.04</v>
      </c>
      <c r="EL6" s="35">
        <f t="shared" si="14"/>
        <v>0.05</v>
      </c>
      <c r="EM6" s="35">
        <f t="shared" si="14"/>
        <v>0.06</v>
      </c>
      <c r="EN6" s="35">
        <f t="shared" si="14"/>
        <v>0.04</v>
      </c>
      <c r="EO6" s="34" t="str">
        <f>IF(EO7="","",IF(EO7="-","【-】","【"&amp;SUBSTITUTE(TEXT(EO7,"#,##0.00"),"-","△")&amp;"】"))</f>
        <v>【0.23】</v>
      </c>
    </row>
    <row r="7" spans="1:145" s="36" customFormat="1" x14ac:dyDescent="0.15">
      <c r="A7" s="28"/>
      <c r="B7" s="37">
        <v>2018</v>
      </c>
      <c r="C7" s="37">
        <v>234427</v>
      </c>
      <c r="D7" s="37">
        <v>47</v>
      </c>
      <c r="E7" s="37">
        <v>17</v>
      </c>
      <c r="F7" s="37">
        <v>1</v>
      </c>
      <c r="G7" s="37">
        <v>0</v>
      </c>
      <c r="H7" s="37" t="s">
        <v>98</v>
      </c>
      <c r="I7" s="37" t="s">
        <v>99</v>
      </c>
      <c r="J7" s="37" t="s">
        <v>100</v>
      </c>
      <c r="K7" s="37" t="s">
        <v>101</v>
      </c>
      <c r="L7" s="37" t="s">
        <v>102</v>
      </c>
      <c r="M7" s="37" t="s">
        <v>103</v>
      </c>
      <c r="N7" s="38" t="s">
        <v>104</v>
      </c>
      <c r="O7" s="38" t="s">
        <v>105</v>
      </c>
      <c r="P7" s="38">
        <v>84.77</v>
      </c>
      <c r="Q7" s="38">
        <v>89.45</v>
      </c>
      <c r="R7" s="38">
        <v>1728</v>
      </c>
      <c r="S7" s="38">
        <v>50075</v>
      </c>
      <c r="T7" s="38">
        <v>31.14</v>
      </c>
      <c r="U7" s="38">
        <v>1608.06</v>
      </c>
      <c r="V7" s="38">
        <v>42422</v>
      </c>
      <c r="W7" s="38">
        <v>6.64</v>
      </c>
      <c r="X7" s="38">
        <v>6388.86</v>
      </c>
      <c r="Y7" s="38">
        <v>94.47</v>
      </c>
      <c r="Z7" s="38">
        <v>84.75</v>
      </c>
      <c r="AA7" s="38">
        <v>83.5</v>
      </c>
      <c r="AB7" s="38">
        <v>80.239999999999995</v>
      </c>
      <c r="AC7" s="38">
        <v>83.65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67.459999999999994</v>
      </c>
      <c r="BG7" s="38">
        <v>859.89</v>
      </c>
      <c r="BH7" s="38">
        <v>843.72</v>
      </c>
      <c r="BI7" s="38">
        <v>956.96</v>
      </c>
      <c r="BJ7" s="38">
        <v>1236.8399999999999</v>
      </c>
      <c r="BK7" s="38">
        <v>1117.27</v>
      </c>
      <c r="BL7" s="38">
        <v>1051.49</v>
      </c>
      <c r="BM7" s="38">
        <v>991.69</v>
      </c>
      <c r="BN7" s="38">
        <v>986.82</v>
      </c>
      <c r="BO7" s="38">
        <v>1023.34</v>
      </c>
      <c r="BP7" s="38">
        <v>682.78</v>
      </c>
      <c r="BQ7" s="38">
        <v>83.36</v>
      </c>
      <c r="BR7" s="38">
        <v>66.849999999999994</v>
      </c>
      <c r="BS7" s="38">
        <v>66.959999999999994</v>
      </c>
      <c r="BT7" s="38">
        <v>61.99</v>
      </c>
      <c r="BU7" s="38">
        <v>51.79</v>
      </c>
      <c r="BV7" s="38">
        <v>76.33</v>
      </c>
      <c r="BW7" s="38">
        <v>80.11</v>
      </c>
      <c r="BX7" s="38">
        <v>84.53</v>
      </c>
      <c r="BY7" s="38">
        <v>84.02</v>
      </c>
      <c r="BZ7" s="38">
        <v>82.26</v>
      </c>
      <c r="CA7" s="38">
        <v>100.91</v>
      </c>
      <c r="CB7" s="38">
        <v>120.18</v>
      </c>
      <c r="CC7" s="38">
        <v>150</v>
      </c>
      <c r="CD7" s="38">
        <v>150</v>
      </c>
      <c r="CE7" s="38">
        <v>161.44</v>
      </c>
      <c r="CF7" s="38">
        <v>160.53</v>
      </c>
      <c r="CG7" s="38">
        <v>164.13</v>
      </c>
      <c r="CH7" s="38">
        <v>162.66</v>
      </c>
      <c r="CI7" s="38">
        <v>154.69999999999999</v>
      </c>
      <c r="CJ7" s="38">
        <v>154.83000000000001</v>
      </c>
      <c r="CK7" s="38">
        <v>154.25</v>
      </c>
      <c r="CL7" s="38">
        <v>136.86000000000001</v>
      </c>
      <c r="CM7" s="38" t="s">
        <v>104</v>
      </c>
      <c r="CN7" s="38" t="s">
        <v>104</v>
      </c>
      <c r="CO7" s="38" t="s">
        <v>104</v>
      </c>
      <c r="CP7" s="38" t="s">
        <v>104</v>
      </c>
      <c r="CQ7" s="38" t="s">
        <v>104</v>
      </c>
      <c r="CR7" s="38">
        <v>58.28</v>
      </c>
      <c r="CS7" s="38">
        <v>56.67</v>
      </c>
      <c r="CT7" s="38">
        <v>58.04</v>
      </c>
      <c r="CU7" s="38">
        <v>59.9</v>
      </c>
      <c r="CV7" s="38">
        <v>64.510000000000005</v>
      </c>
      <c r="CW7" s="38">
        <v>58.98</v>
      </c>
      <c r="CX7" s="38">
        <v>82.56</v>
      </c>
      <c r="CY7" s="38">
        <v>81.569999999999993</v>
      </c>
      <c r="CZ7" s="38">
        <v>80</v>
      </c>
      <c r="DA7" s="38">
        <v>80.61</v>
      </c>
      <c r="DB7" s="38">
        <v>82.59</v>
      </c>
      <c r="DC7" s="38">
        <v>92.78</v>
      </c>
      <c r="DD7" s="38">
        <v>92.9</v>
      </c>
      <c r="DE7" s="38">
        <v>92.56</v>
      </c>
      <c r="DF7" s="38">
        <v>92.4</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0.02</v>
      </c>
      <c r="EF7" s="38">
        <v>0</v>
      </c>
      <c r="EG7" s="38">
        <v>0</v>
      </c>
      <c r="EH7" s="38">
        <v>0</v>
      </c>
      <c r="EI7" s="38">
        <v>0</v>
      </c>
      <c r="EJ7" s="38">
        <v>0.05</v>
      </c>
      <c r="EK7" s="38">
        <v>0.04</v>
      </c>
      <c r="EL7" s="38">
        <v>0.05</v>
      </c>
      <c r="EM7" s="38">
        <v>0.06</v>
      </c>
      <c r="EN7" s="38">
        <v>0.04</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2020-02-04T23:43:55Z</cp:lastPrinted>
  <dcterms:created xsi:type="dcterms:W3CDTF">2019-12-05T05:05:31Z</dcterms:created>
  <dcterms:modified xsi:type="dcterms:W3CDTF">2020-02-17T08:57:01Z</dcterms:modified>
  <cp:category/>
</cp:coreProperties>
</file>