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MbLlvTenyp1K51g6yh2iSgYLcZ35zz5DNLIOZ/Mnn2KnbufyCZoxTzl92qzkjWb9ZX6ItIhqeZdnS3Aasy3zqw==" workbookSaltValue="A1Xkc68o5foE46Dfqm2k+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<sst xmlns="http://schemas.openxmlformats.org/spreadsheetml/2006/main" count="233" uniqueCount="113">
  <si>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</si>
  <si>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</si>
  <si>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</si>
  <si>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</si>
  <si>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</si>
  <si>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</si>
  <si>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</si>
  <si>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</si>
  <si>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</si>
  <si>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</si>
  <si>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</si>
  <si>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</si>
  <si>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</si>
  <si>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</si>
  <si>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</si>
  <si>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</si>
  <si>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</si>
  <si>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</si>
  <si>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</si>
  <si>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</si>
  <si>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</si>
  <si>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</si>
  <si>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</si>
  <si>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</si>
  <si>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</si>
  <si>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</si>
  <si>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</si>
  <si>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</si>
  <si>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</si>
  <si>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</si>
  <si>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</si>
  <si>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</si>
  <si>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</si>
  <si>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</si>
  <si>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</si>
  <si>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</si>
  <si>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</si>
  <si>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</si>
  <si>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</si>
  <si>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</si>
  <si>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</si>
  <si>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</si>
  <si>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</si>
  <si>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</si>
  <si>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</si>
  <si>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</si>
  <si>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</si>
  <si>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</si>
  <si>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</si>
  <si>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</si>
  <si>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</si>
  <si>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</si>
  <si>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</si>
  <si>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</si>
  <si>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</si>
  <si>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</si>
  <si>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</si>
  <si>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</si>
  <si>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</si>
  <si>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</si>
  <si>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</si>
  <si>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</si>
  <si>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</si>
  <si>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</si>
  <si>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</si>
  <si>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</si>
  <si>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</si>
  <si>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</si>
  <si>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</si>
  <si>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</si>
  <si>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</si>
  <si>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</si>
  <si>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</si>
  <si>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</si>
  <si>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</si>
  <si>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</si>
  <si>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</si>
  <si>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</si>
  <si>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</si>
  <si>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</si>
  <si>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</si>
  <si>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</si>
  <si>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</si>
  <si>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</si>
  <si>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</si>
  <si>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</si>
  <si>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</si>
  <si>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</si>
  <si>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</si>
  <si>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</si>
  <si>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</si>
  <si>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</si>
  <si>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</si>
  <si>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</si>
  <si>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</si>
  <si>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</si>
  <si>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</si>
  <si>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</si>
  <si>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</si>
  <si>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</si>
  <si>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</si>
  <si>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</si>
  <si>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</si>
  <si>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</si>
  <si>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</si>
  <si>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</si>
  <si>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</si>
  <si>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</si>
  <si>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</si>
  <si>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</si>
  <si>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武豊町では、平成3年に公共下水道を供用開始しました。下水道管渠は、耐用年数が50年のため、現在老朽化している管渠はありません。しかしながら、陶管を使用した管渠で、補修必要箇所が多数見つかり、平成25年度に管更生工事を行いました。今後も管渠の調査を行い、補修が必要な場合は随時更新工事を行っていきます。</t>
    <phoneticPr fontId="4"/>
  </si>
  <si>
    <t>　下水道の面整備が完了しているため、今後多額の費用を投入することはありません。また、起債の償還がピークを迎え、水洗化率の順調な上昇による使用料収入の増加も見込まれるため、経営状況は回復していくと予想されますが、今後も接続推進活動等による水洗化率の向上、またそれに伴う収益性の向上を図るとともに、維持管理費や修繕費等の費用を抑える経営努力を行っていく必要があり、安定した下水道経営のため、まずは類似団体並みに水洗化率を高めていきます。経営戦略策定及び法適化については令和2年度を予定しており、今後も経営状況改善に努めていきます。</t>
    <rPh sb="232" eb="234">
      <t>レイワ</t>
    </rPh>
    <phoneticPr fontId="4"/>
  </si>
  <si>
    <t xml:space="preserve">　武豊町の下水道事業は、平成23年度で汚水施設の整備を完了しており、建設から維持・管理へと主要な事業内容を移行しています。
　①平成30年度の収益的収支比率は地方債残高の減少に伴う支払利息減少が寄与し、平成29年度に対し上昇しました。しかしながら、同比率は依然として100％を下回っており、単年度収支が赤字であることを示しています。また、⑤経費回収率も100％を下回っており、汚水処理に係る経費が使用料以外の収入により賄われていることが分かります。経費回収率及び、収益的収支については前年同水準に留まっております。今後については接続率の上昇による使用料収入の増加等により、収益性は向上していく事を見込んでいます。
　④企業債残高対事業規模比率は、企業債残高の減少や使用料収入の増加により、規模比率は類似団体の平均値を下回っています。平成30年度は整備事業の減少に伴う企業債残高の減と、収入増の影響で減少しており、今後も減少していく見込です。
　⑥汚水処理原価は、計画区域整備の終了に伴う起債の新規借り入れが減少したことや、接続率向上による有収水量の増加が要因となり、類似団体の平均値を下回っており、汚水処理が効率的に実施されていると言えます。
　⑧水洗化率は、類似団体の平均値を下回っていますが人口流入に伴い年々上昇しています。今後、水洗化率が上昇すると、使用料収入が増え、経営の健全化につながります。
</t>
    <rPh sb="79" eb="82">
      <t>チホウサイ</t>
    </rPh>
    <rPh sb="82" eb="84">
      <t>ザンダカ</t>
    </rPh>
    <rPh sb="85" eb="87">
      <t>ゲンショウ</t>
    </rPh>
    <rPh sb="88" eb="89">
      <t>トモナ</t>
    </rPh>
    <rPh sb="90" eb="92">
      <t>シハラ</t>
    </rPh>
    <rPh sb="92" eb="94">
      <t>リソク</t>
    </rPh>
    <rPh sb="94" eb="96">
      <t>ゲンショウ</t>
    </rPh>
    <rPh sb="97" eb="99">
      <t>キヨ</t>
    </rPh>
    <rPh sb="101" eb="103">
      <t>ヘイセイ</t>
    </rPh>
    <rPh sb="105" eb="107">
      <t>ネンド</t>
    </rPh>
    <rPh sb="108" eb="109">
      <t>タイ</t>
    </rPh>
    <rPh sb="110" eb="112">
      <t>ジョウショウ</t>
    </rPh>
    <rPh sb="124" eb="125">
      <t>ドウ</t>
    </rPh>
    <rPh sb="128" eb="130">
      <t>イゼン</t>
    </rPh>
    <rPh sb="366" eb="368">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</si>
</sst>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2E-4D05-9ABF-C3CB0AC1C5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DC2E-4D05-9ABF-C3CB0AC1C5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B5-4A2F-A9D2-85D00DD5A2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60B5-4A2F-A9D2-85D00DD5A2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81.31</c:v>
                </c:pt>
                <c:pt idx="1">
                  <c:v>82.38</c:v>
                </c:pt>
                <c:pt idx="2">
                  <c:v>83.67</c:v>
                </c:pt>
                <c:pt idx="3">
                  <c:v>84.95</c:v>
                </c:pt>
                <c:pt idx="4">
                  <c:v>85.63</c:v>
                </c:pt>
              </c:numCache>
            </c:numRef>
          </c:val>
          <c:extLst>
            <c:ext xmlns:c16="http://schemas.microsoft.com/office/drawing/2014/chart" uri="{C3380CC4-5D6E-409C-BE32-E72D297353CC}">
              <c16:uniqueId val="{00000000-D732-438B-B37D-7AEA6EBB9B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D732-438B-B37D-7AEA6EBB9B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88.68</c:v>
                </c:pt>
                <c:pt idx="1">
                  <c:v>89.87</c:v>
                </c:pt>
                <c:pt idx="2">
                  <c:v>89.28</c:v>
                </c:pt>
                <c:pt idx="3">
                  <c:v>89.31</c:v>
                </c:pt>
                <c:pt idx="4">
                  <c:v>89.84</c:v>
                </c:pt>
              </c:numCache>
            </c:numRef>
          </c:val>
          <c:extLst>
            <c:ext xmlns:c16="http://schemas.microsoft.com/office/drawing/2014/chart" uri="{C3380CC4-5D6E-409C-BE32-E72D297353CC}">
              <c16:uniqueId val="{00000000-55BE-4832-A337-B8135524A0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BE-4832-A337-B8135524A0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5-4DFD-9641-BE0A291832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5-4DFD-9641-BE0A291832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B-4F21-B908-80131FF490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B-4F21-B908-80131FF490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7-4D95-A54A-9E23704DFC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7-4D95-A54A-9E23704DFC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7-4BBE-9061-6D245BCB71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7-4BBE-9061-6D245BCB71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598.99</c:v>
                </c:pt>
                <c:pt idx="1">
                  <c:v>603.15</c:v>
                </c:pt>
                <c:pt idx="2">
                  <c:v>454.03</c:v>
                </c:pt>
                <c:pt idx="3">
                  <c:v>391.97</c:v>
                </c:pt>
                <c:pt idx="4">
                  <c:v>377.7</c:v>
                </c:pt>
              </c:numCache>
            </c:numRef>
          </c:val>
          <c:extLst>
            <c:ext xmlns:c16="http://schemas.microsoft.com/office/drawing/2014/chart" uri="{C3380CC4-5D6E-409C-BE32-E72D297353CC}">
              <c16:uniqueId val="{00000000-791B-4E93-A47B-BEB886EF61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791B-4E93-A47B-BEB886EF61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73.790000000000006</c:v>
                </c:pt>
                <c:pt idx="1">
                  <c:v>75.34</c:v>
                </c:pt>
                <c:pt idx="2">
                  <c:v>75.41</c:v>
                </c:pt>
                <c:pt idx="3">
                  <c:v>74.62</c:v>
                </c:pt>
                <c:pt idx="4">
                  <c:v>74.459999999999994</c:v>
                </c:pt>
              </c:numCache>
            </c:numRef>
          </c:val>
          <c:extLst>
            <c:ext xmlns:c16="http://schemas.microsoft.com/office/drawing/2014/chart" uri="{C3380CC4-5D6E-409C-BE32-E72D297353CC}">
              <c16:uniqueId val="{00000000-A397-4295-A2F3-3724FEEE8C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A397-4295-A2F3-3724FEEE8C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148.75</c:v>
                </c:pt>
                <c:pt idx="1">
                  <c:v>148.21</c:v>
                </c:pt>
                <c:pt idx="2">
                  <c:v>148.13999999999999</c:v>
                </c:pt>
                <c:pt idx="3">
                  <c:v>150</c:v>
                </c:pt>
                <c:pt idx="4">
                  <c:v>150</c:v>
                </c:pt>
              </c:numCache>
            </c:numRef>
          </c:val>
          <c:extLst>
            <c:ext xmlns:c16="http://schemas.microsoft.com/office/drawing/2014/chart" uri="{C3380CC4-5D6E-409C-BE32-E72D297353CC}">
              <c16:uniqueId val="{00000000-1976-4B5D-AC2F-57F0AE25F8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1976-4B5D-AC2F-57F0AE25F8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武豊町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43530</v>
      </c>
      <c r="AM8" s="68"/>
      <c r="AN8" s="68"/>
      <c r="AO8" s="68"/>
      <c r="AP8" s="68"/>
      <c r="AQ8" s="68"/>
      <c r="AR8" s="68"/>
      <c r="AS8" s="68"/>
      <c r="AT8" s="67">
        <f>データ!T6</f>
        <v>26.38</v>
      </c>
      <c r="AU8" s="67"/>
      <c r="AV8" s="67"/>
      <c r="AW8" s="67"/>
      <c r="AX8" s="67"/>
      <c r="AY8" s="67"/>
      <c r="AZ8" s="67"/>
      <c r="BA8" s="67"/>
      <c r="BB8" s="67">
        <f>データ!U6</f>
        <v>1650.11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78.790000000000006</v>
      </c>
      <c r="Q10" s="67"/>
      <c r="R10" s="67"/>
      <c r="S10" s="67"/>
      <c r="T10" s="67"/>
      <c r="U10" s="67"/>
      <c r="V10" s="67"/>
      <c r="W10" s="67">
        <f>データ!Q6</f>
        <v>94.91</v>
      </c>
      <c r="X10" s="67"/>
      <c r="Y10" s="67"/>
      <c r="Z10" s="67"/>
      <c r="AA10" s="67"/>
      <c r="AB10" s="67"/>
      <c r="AC10" s="67"/>
      <c r="AD10" s="68">
        <f>データ!R6</f>
        <v>1836</v>
      </c>
      <c r="AE10" s="68"/>
      <c r="AF10" s="68"/>
      <c r="AG10" s="68"/>
      <c r="AH10" s="68"/>
      <c r="AI10" s="68"/>
      <c r="AJ10" s="68"/>
      <c r="AK10" s="2"/>
      <c r="AL10" s="68">
        <f>データ!V6</f>
        <v>34304</v>
      </c>
      <c r="AM10" s="68"/>
      <c r="AN10" s="68"/>
      <c r="AO10" s="68"/>
      <c r="AP10" s="68"/>
      <c r="AQ10" s="68"/>
      <c r="AR10" s="68"/>
      <c r="AS10" s="68"/>
      <c r="AT10" s="67">
        <f>データ!W6</f>
        <v>6.55</v>
      </c>
      <c r="AU10" s="67"/>
      <c r="AV10" s="67"/>
      <c r="AW10" s="67"/>
      <c r="AX10" s="67"/>
      <c r="AY10" s="67"/>
      <c r="AZ10" s="67"/>
      <c r="BA10" s="67"/>
      <c r="BB10" s="67">
        <f>データ!X6</f>
        <v>5237.25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6oclUPK4T+bCP6D94HZDWKNiC6ihyFcgDJV6Oha6UUdJGvJSavw3cWLq0slTbJZSVfu6jpFXBIVNFzcAxXCXQ==" saltValue="EpQRfl3sRVBfY6O6GvLL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234478</v>
      </c>
      <c r="D6" s="33">
        <f t="shared" si="3"/>
        <v>47</v>
      </c>
      <c r="E6" s="33">
        <f t="shared" si="3"/>
        <v>17</v>
      </c>
      <c r="F6" s="33">
        <f t="shared" si="3"/>
        <v>1</v>
      </c>
      <c r="G6" s="33">
        <f t="shared" si="3"/>
        <v>0</v>
      </c>
      <c r="H6" s="33" t="str">
        <f t="shared" si="3"/>
        <v>愛知県　武豊町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78.790000000000006</v>
      </c>
      <c r="Q6" s="34">
        <f t="shared" si="3"/>
        <v>94.91</v>
      </c>
      <c r="R6" s="34">
        <f t="shared" si="3"/>
        <v>1836</v>
      </c>
      <c r="S6" s="34">
        <f t="shared" si="3"/>
        <v>43530</v>
      </c>
      <c r="T6" s="34">
        <f t="shared" si="3"/>
        <v>26.38</v>
      </c>
      <c r="U6" s="34">
        <f t="shared" si="3"/>
        <v>1650.11</v>
      </c>
      <c r="V6" s="34">
        <f t="shared" si="3"/>
        <v>34304</v>
      </c>
      <c r="W6" s="34">
        <f t="shared" si="3"/>
        <v>6.55</v>
      </c>
      <c r="X6" s="34">
        <f t="shared" si="3"/>
        <v>5237.25</v>
      </c>
      <c r="Y6" s="35">
        <f>IF(Y7="",NA(),Y7)</f>
        <v>88.68</v>
      </c>
      <c r="Z6" s="35">
        <f t="shared" ref="Z6:AH6" si="4">IF(Z7="",NA(),Z7)</f>
        <v>89.87</v>
      </c>
      <c r="AA6" s="35">
        <f t="shared" si="4"/>
        <v>89.28</v>
      </c>
      <c r="AB6" s="35">
        <f t="shared" si="4"/>
        <v>89.31</v>
      </c>
      <c r="AC6" s="35">
        <f t="shared" si="4"/>
        <v>89.84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598.99</v>
      </c>
      <c r="BG6" s="35">
        <f t="shared" ref="BG6:BO6" si="7">IF(BG7="",NA(),BG7)</f>
        <v>603.15</v>
      </c>
      <c r="BH6" s="35">
        <f t="shared" si="7"/>
        <v>454.03</v>
      </c>
      <c r="BI6" s="35">
        <f t="shared" si="7"/>
        <v>391.97</v>
      </c>
      <c r="BJ6" s="35">
        <f t="shared" si="7"/>
        <v>377.7</v>
      </c>
      <c r="BK6" s="35">
        <f t="shared" si="7"/>
        <v>1117.27</v>
      </c>
      <c r="BL6" s="35">
        <f t="shared" si="7"/>
        <v>1051.49</v>
      </c>
      <c r="BM6" s="35">
        <f t="shared" si="7"/>
        <v>991.69</v>
      </c>
      <c r="BN6" s="35">
        <f t="shared" si="7"/>
        <v>986.82</v>
      </c>
      <c r="BO6" s="35">
        <f t="shared" si="7"/>
        <v>1023.34</v>
      </c>
      <c r="BP6" s="34" t="str">
        <f>IF(BP7="","",IF(BP7="-","【-】","【"&amp;SUBSTITUTE(TEXT(BP7,"#,##0.00"),"-","△")&amp;"】"))</f>
        <v>【682.78】</v>
      </c>
      <c r="BQ6" s="35">
        <f>IF(BQ7="",NA(),BQ7)</f>
        <v>73.790000000000006</v>
      </c>
      <c r="BR6" s="35">
        <f t="shared" ref="BR6:BZ6" si="8">IF(BR7="",NA(),BR7)</f>
        <v>75.34</v>
      </c>
      <c r="BS6" s="35">
        <f t="shared" si="8"/>
        <v>75.41</v>
      </c>
      <c r="BT6" s="35">
        <f t="shared" si="8"/>
        <v>74.62</v>
      </c>
      <c r="BU6" s="35">
        <f t="shared" si="8"/>
        <v>74.459999999999994</v>
      </c>
      <c r="BV6" s="35">
        <f t="shared" si="8"/>
        <v>76.33</v>
      </c>
      <c r="BW6" s="35">
        <f t="shared" si="8"/>
        <v>80.11</v>
      </c>
      <c r="BX6" s="35">
        <f t="shared" si="8"/>
        <v>84.53</v>
      </c>
      <c r="BY6" s="35">
        <f t="shared" si="8"/>
        <v>84.02</v>
      </c>
      <c r="BZ6" s="35">
        <f t="shared" si="8"/>
        <v>82.26</v>
      </c>
      <c r="CA6" s="34" t="str">
        <f>IF(CA7="","",IF(CA7="-","【-】","【"&amp;SUBSTITUTE(TEXT(CA7,"#,##0.00"),"-","△")&amp;"】"))</f>
        <v>【100.91】</v>
      </c>
      <c r="CB6" s="35">
        <f>IF(CB7="",NA(),CB7)</f>
        <v>148.75</v>
      </c>
      <c r="CC6" s="35">
        <f t="shared" ref="CC6:CK6" si="9">IF(CC7="",NA(),CC7)</f>
        <v>148.21</v>
      </c>
      <c r="CD6" s="35">
        <f t="shared" si="9"/>
        <v>148.13999999999999</v>
      </c>
      <c r="CE6" s="35">
        <f t="shared" si="9"/>
        <v>150</v>
      </c>
      <c r="CF6" s="35">
        <f t="shared" si="9"/>
        <v>150</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81.31</v>
      </c>
      <c r="CY6" s="35">
        <f t="shared" ref="CY6:DG6" si="11">IF(CY7="",NA(),CY7)</f>
        <v>82.38</v>
      </c>
      <c r="CZ6" s="35">
        <f t="shared" si="11"/>
        <v>83.67</v>
      </c>
      <c r="DA6" s="35">
        <f t="shared" si="11"/>
        <v>84.95</v>
      </c>
      <c r="DB6" s="35">
        <f t="shared" si="11"/>
        <v>85.63</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234478</v>
      </c>
      <c r="D7" s="37">
        <v>47</v>
      </c>
      <c r="E7" s="37">
        <v>17</v>
      </c>
      <c r="F7" s="37">
        <v>1</v>
      </c>
      <c r="G7" s="37">
        <v>0</v>
      </c>
      <c r="H7" s="37" t="s">
        <v>97</v>
      </c>
      <c r="I7" s="37" t="s">
        <v>98</v>
      </c>
      <c r="J7" s="37" t="s">
        <v>99</v>
      </c>
      <c r="K7" s="37" t="s">
        <v>100</v>
      </c>
      <c r="L7" s="37" t="s">
        <v>101</v>
      </c>
      <c r="M7" s="37" t="s">
        <v>102</v>
      </c>
      <c r="N7" s="38" t="s">
        <v>103</v>
      </c>
      <c r="O7" s="38" t="s">
        <v>104</v>
      </c>
      <c r="P7" s="38">
        <v>78.790000000000006</v>
      </c>
      <c r="Q7" s="38">
        <v>94.91</v>
      </c>
      <c r="R7" s="38">
        <v>1836</v>
      </c>
      <c r="S7" s="38">
        <v>43530</v>
      </c>
      <c r="T7" s="38">
        <v>26.38</v>
      </c>
      <c r="U7" s="38">
        <v>1650.11</v>
      </c>
      <c r="V7" s="38">
        <v>34304</v>
      </c>
      <c r="W7" s="38">
        <v>6.55</v>
      </c>
      <c r="X7" s="38">
        <v>5237.25</v>
      </c>
      <c r="Y7" s="38">
        <v>88.68</v>
      </c>
      <c r="Z7" s="38">
        <v>89.87</v>
      </c>
      <c r="AA7" s="38">
        <v>89.28</v>
      </c>
      <c r="AB7" s="38">
        <v>89.31</v>
      </c>
      <c r="AC7" s="38">
        <v>89.84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598.99</v>
      </c>
      <c r="BG7" s="38">
        <v>603.15</v>
      </c>
      <c r="BH7" s="38">
        <v>454.03</v>
      </c>
      <c r="BI7" s="38">
        <v>391.97</v>
      </c>
      <c r="BJ7" s="38">
        <v>377.7</v>
      </c>
      <c r="BK7" s="38">
        <v>1117.27</v>
      </c>
      <c r="BL7" s="38">
        <v>1051.49</v>
      </c>
      <c r="BM7" s="38">
        <v>991.69</v>
      </c>
      <c r="BN7" s="38">
        <v>986.82</v>
      </c>
      <c r="BO7" s="38">
        <v>1023.34</v>
      </c>
      <c r="BP7" s="38">
        <v>682.78</v>
      </c>
      <c r="BQ7" s="38">
        <v>73.790000000000006</v>
      </c>
      <c r="BR7" s="38">
        <v>75.34</v>
      </c>
      <c r="BS7" s="38">
        <v>75.41</v>
      </c>
      <c r="BT7" s="38">
        <v>74.62</v>
      </c>
      <c r="BU7" s="38">
        <v>74.459999999999994</v>
      </c>
      <c r="BV7" s="38">
        <v>76.33</v>
      </c>
      <c r="BW7" s="38">
        <v>80.11</v>
      </c>
      <c r="BX7" s="38">
        <v>84.53</v>
      </c>
      <c r="BY7" s="38">
        <v>84.02</v>
      </c>
      <c r="BZ7" s="38">
        <v>82.26</v>
      </c>
      <c r="CA7" s="38">
        <v>100.91</v>
      </c>
      <c r="CB7" s="38">
        <v>148.75</v>
      </c>
      <c r="CC7" s="38">
        <v>148.21</v>
      </c>
      <c r="CD7" s="38">
        <v>148.13999999999999</v>
      </c>
      <c r="CE7" s="38">
        <v>150</v>
      </c>
      <c r="CF7" s="38">
        <v>150</v>
      </c>
      <c r="CG7" s="38">
        <v>164.13</v>
      </c>
      <c r="CH7" s="38">
        <v>162.66</v>
      </c>
      <c r="CI7" s="38">
        <v>154.69999999999999</v>
      </c>
      <c r="CJ7" s="38">
        <v>154.83000000000001</v>
      </c>
      <c r="CK7" s="38">
        <v>154.25</v>
      </c>
      <c r="CL7" s="38">
        <v>136.86000000000001</v>
      </c>
      <c r="CM7" s="38" t="s">
        <v>103</v>
      </c>
      <c r="CN7" s="38" t="s">
        <v>103</v>
      </c>
      <c r="CO7" s="38" t="s">
        <v>103</v>
      </c>
      <c r="CP7" s="38" t="s">
        <v>103</v>
      </c>
      <c r="CQ7" s="38" t="s">
        <v>103</v>
      </c>
      <c r="CR7" s="38">
        <v>58.28</v>
      </c>
      <c r="CS7" s="38">
        <v>56.67</v>
      </c>
      <c r="CT7" s="38">
        <v>58.04</v>
      </c>
      <c r="CU7" s="38">
        <v>59.9</v>
      </c>
      <c r="CV7" s="38">
        <v>64.510000000000005</v>
      </c>
      <c r="CW7" s="38">
        <v>58.98</v>
      </c>
      <c r="CX7" s="38">
        <v>81.31</v>
      </c>
      <c r="CY7" s="38">
        <v>82.38</v>
      </c>
      <c r="CZ7" s="38">
        <v>83.67</v>
      </c>
      <c r="DA7" s="38">
        <v>84.95</v>
      </c>
      <c r="DB7" s="38">
        <v>85.63</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2020-02-10T04:28:37Z</cp:lastPrinted>
  <dcterms:created xsi:type="dcterms:W3CDTF">2019-12-05T05:05:32Z</dcterms:created>
  <dcterms:modified xsi:type="dcterms:W3CDTF">2020-02-17T08:57:25Z</dcterms:modified>
  <cp:category/>
</cp:coreProperties>
</file>