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IxdM3W1tO7ryjZE9jb2z3htu+7KjVcyJYTJejEWxbjXX3gyp3KUzlailpGrDSX/auSK6WPP3DB/lJRanKwJmFw==" workbookSaltValue="YF162HBqec7DuDuiu6OFdw=="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<sst xmlns="http://schemas.openxmlformats.org/spreadsheetml/2006/main" count="233" uniqueCount="114">
  <si>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</si>
  <si>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</si>
  <si>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</si>
  <si>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</si>
  <si>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</si>
  <si>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</si>
  <si>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</si>
  <si>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</si>
  <si>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</si>
  <si>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</si>
  <si>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</si>
  <si>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</si>
  <si>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</si>
  <si>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</si>
  <si>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</si>
  <si>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</si>
  <si>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</si>
  <si>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</si>
  <si>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</si>
  <si>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</si>
  <si>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</si>
  <si>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</si>
  <si>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</si>
  <si>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</si>
  <si>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</si>
  <si>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</si>
  <si>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</si>
  <si>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</si>
  <si>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</si>
  <si>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</si>
  <si>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</si>
  <si>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</si>
  <si>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</si>
  <si>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</si>
  <si>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</si>
  <si>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</si>
  <si>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</si>
  <si>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</si>
  <si>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</si>
  <si>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</si>
  <si>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</si>
  <si>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</si>
  <si>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</si>
  <si>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</si>
  <si>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</si>
  <si>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</si>
  <si>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</si>
  <si>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</si>
  <si>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</si>
  <si>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</si>
  <si>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</si>
  <si>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</si>
  <si>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</si>
  <si>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</si>
  <si>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</si>
  <si>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</si>
  <si>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</si>
  <si>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</si>
  <si>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</si>
  <si>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</si>
  <si>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</si>
  <si>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</si>
  <si>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</si>
  <si>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</si>
  <si>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</si>
  <si>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</si>
  <si>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</si>
  <si>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</si>
  <si>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</si>
  <si>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</si>
  <si>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</si>
  <si>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</si>
  <si>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</si>
  <si>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</si>
  <si>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</si>
  <si>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</si>
  <si>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</si>
  <si>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</si>
  <si>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</si>
  <si>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</si>
  <si>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</si>
  <si>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</si>
  <si>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</si>
  <si>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</si>
  <si>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</si>
  <si>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</si>
  <si>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</si>
  <si>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</si>
  <si>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</si>
  <si>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</si>
  <si>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</si>
  <si>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</si>
  <si>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</si>
  <si>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</si>
  <si>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</si>
  <si>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</si>
  <si>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</si>
  <si>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</si>
  <si>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</si>
  <si>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</si>
  <si>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</si>
  <si>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</si>
  <si>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</si>
  <si>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</si>
  <si>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</si>
  <si>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</si>
  <si>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</si>
  <si>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</si>
  <si>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</si>
  <si>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</si>
  <si>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t>
    <phoneticPr fontId="4"/>
  </si>
  <si>
    <t>１．老朽化の状況
最も古い管路の経過年数が３０年を超えており、今後は老朽化に対する対策を計画的に実施していくこととしている。
　２．老朽化対策
国、県の指導方針に沿ってしストックマネジメント計画を策定し、管路施設の長寿命化を図るため計画的に対策を行っていく。</t>
    <rPh sb="25" eb="26">
      <t>コ</t>
    </rPh>
    <phoneticPr fontId="4"/>
  </si>
  <si>
    <t>１．公共下水道
　収益的収支比率の向上を図るため令和元年度より公営企業会計へ移行した。また令和2年度には経営戦略を作成し、健全で持続可能な下水道経営を目指す。
２．町全体での総括
　全町を公共下水道、農業集落排水、合併浄化槽でそれぞれ整備しており、現在汚水処理普及率は９９．９％となっている。
　今後は、農業集落排水の公共下水道への統合を進め、町全体での下水道経営の健全化、効率化を目指す。</t>
    <rPh sb="24" eb="26">
      <t>レイワ</t>
    </rPh>
    <rPh sb="26" eb="27">
      <t>ガン</t>
    </rPh>
    <rPh sb="45" eb="47">
      <t>レイワ</t>
    </rPh>
    <phoneticPr fontId="4"/>
  </si>
  <si>
    <t>１．健全性
 ①収益的収支比率については、平成29年5月に料金改定を行なったことにより増加傾向にあったが、平成30年度については、令和元年度からの企業会計導入に伴う打切り決算により、減少することとなった。
 ④企業債残高対事業規模比率ついては、企業債残高は減少しているが、打切り決算による営業収益の減少により、増加することとなった。今後の傾向として、営業収益は増加傾向にあり、比率は減少していくと思われる。
 ⑤経費回収率については、増加傾向であったが、打切り決算による料金収入の減少により、減少となった。短期的には、料金収入は増加傾向にあり、企業債の元利償還も減少するため、増加していくと思われる。中期的には、類似団体との乖離を埋めるためにも、使用者の理解を得て、料金改定を検討する必要がある。
２．効率性
 ⑥汚水処理原価については、横ばいとなっている。
 ⑦施設利用率については、流域下水道及び蒲郡市にて処理をしており、処理施設がないため、該当数値はない。
 ⑧水洗化率については増加傾向にある。今後も住宅等の建替・改築に伴い増加していくと思われる。</t>
    <rPh sb="43" eb="45">
      <t>ゾウカ</t>
    </rPh>
    <rPh sb="45" eb="47">
      <t>ケイコウ</t>
    </rPh>
    <rPh sb="53" eb="55">
      <t>ヘイセイ</t>
    </rPh>
    <rPh sb="57" eb="59">
      <t>ネンド</t>
    </rPh>
    <rPh sb="65" eb="67">
      <t>レイワ</t>
    </rPh>
    <rPh sb="67" eb="69">
      <t>ガンネン</t>
    </rPh>
    <rPh sb="69" eb="70">
      <t>ド</t>
    </rPh>
    <rPh sb="73" eb="75">
      <t>キギョウ</t>
    </rPh>
    <rPh sb="75" eb="77">
      <t>カイケイ</t>
    </rPh>
    <rPh sb="77" eb="79">
      <t>ドウニュウ</t>
    </rPh>
    <rPh sb="80" eb="81">
      <t>トモナ</t>
    </rPh>
    <rPh sb="82" eb="84">
      <t>ウチキ</t>
    </rPh>
    <rPh sb="85" eb="87">
      <t>ケッサン</t>
    </rPh>
    <rPh sb="91" eb="93">
      <t>ゲンショウ</t>
    </rPh>
    <rPh sb="128" eb="130">
      <t>ゲンショウ</t>
    </rPh>
    <rPh sb="136" eb="137">
      <t>ウ</t>
    </rPh>
    <rPh sb="137" eb="138">
      <t>キ</t>
    </rPh>
    <rPh sb="139" eb="141">
      <t>ケッサン</t>
    </rPh>
    <rPh sb="144" eb="146">
      <t>エイギョウ</t>
    </rPh>
    <rPh sb="146" eb="148">
      <t>シュウエキ</t>
    </rPh>
    <rPh sb="149" eb="151">
      <t>ゲンショウ</t>
    </rPh>
    <rPh sb="155" eb="157">
      <t>ゾウカ</t>
    </rPh>
    <rPh sb="166" eb="168">
      <t>コンゴ</t>
    </rPh>
    <rPh sb="169" eb="171">
      <t>ケイコウ</t>
    </rPh>
    <rPh sb="175" eb="177">
      <t>エイギョウ</t>
    </rPh>
    <rPh sb="177" eb="179">
      <t>シュウエキ</t>
    </rPh>
    <rPh sb="180" eb="182">
      <t>ゾウカ</t>
    </rPh>
    <rPh sb="182" eb="184">
      <t>ケイコウ</t>
    </rPh>
    <rPh sb="188" eb="190">
      <t>ヒリツ</t>
    </rPh>
    <rPh sb="191" eb="193">
      <t>ゲンショウ</t>
    </rPh>
    <rPh sb="198" eb="199">
      <t>オモ</t>
    </rPh>
    <rPh sb="227" eb="228">
      <t>ウ</t>
    </rPh>
    <rPh sb="228" eb="229">
      <t>キ</t>
    </rPh>
    <rPh sb="230" eb="232">
      <t>ケッサン</t>
    </rPh>
    <rPh sb="235" eb="237">
      <t>リョウキン</t>
    </rPh>
    <rPh sb="237" eb="239">
      <t>シュウニュウ</t>
    </rPh>
    <rPh sb="240" eb="242">
      <t>ゲンショウ</t>
    </rPh>
    <rPh sb="246" eb="248">
      <t>ゲンショウ</t>
    </rPh>
    <rPh sb="259" eb="261">
      <t>リョウキン</t>
    </rPh>
    <rPh sb="261" eb="263">
      <t>シュウニュウ</t>
    </rPh>
    <rPh sb="264" eb="266">
      <t>ゾウカ</t>
    </rPh>
    <rPh sb="266" eb="268">
      <t>ケイコウ</t>
    </rPh>
    <rPh sb="272" eb="274">
      <t>キギョウ</t>
    </rPh>
    <rPh sb="274" eb="275">
      <t>サイ</t>
    </rPh>
    <rPh sb="276" eb="278">
      <t>ガンリ</t>
    </rPh>
    <rPh sb="278" eb="280">
      <t>ショウカン</t>
    </rPh>
    <rPh sb="281" eb="283">
      <t>ゲンショウ</t>
    </rPh>
    <rPh sb="288" eb="290">
      <t>ゾウカ</t>
    </rPh>
    <rPh sb="295" eb="296">
      <t>オモ</t>
    </rPh>
    <rPh sb="300" eb="303">
      <t>チュウキテキ</t>
    </rPh>
    <rPh sb="306" eb="308">
      <t>ルイジ</t>
    </rPh>
    <rPh sb="308" eb="310">
      <t>ダンタイ</t>
    </rPh>
    <rPh sb="312" eb="314">
      <t>カイリ</t>
    </rPh>
    <rPh sb="315" eb="316">
      <t>ウ</t>
    </rPh>
    <rPh sb="323" eb="326">
      <t>シヨウシャ</t>
    </rPh>
    <rPh sb="327" eb="329">
      <t>リカイ</t>
    </rPh>
    <rPh sb="330" eb="331">
      <t>エ</t>
    </rPh>
    <rPh sb="333" eb="335">
      <t>リョウキン</t>
    </rPh>
    <rPh sb="335" eb="337">
      <t>カイテイ</t>
    </rPh>
    <rPh sb="338" eb="340">
      <t>ケントウ</t>
    </rPh>
    <rPh sb="342" eb="344">
      <t>ヒツヨウ</t>
    </rPh>
    <rPh sb="423" eb="425">
      <t>ガイトウ</t>
    </rPh>
    <rPh sb="425" eb="427">
      <t>スウチ</t>
    </rPh>
    <rPh sb="473" eb="474">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</si>
</sst>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81-4CC7-A781-1D149C4455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0.04</c:v>
                </c:pt>
              </c:numCache>
            </c:numRef>
          </c:val>
          <c:smooth val="0"/>
          <c:extLst>
            <c:ext xmlns:c16="http://schemas.microsoft.com/office/drawing/2014/chart" uri="{C3380CC4-5D6E-409C-BE32-E72D297353CC}">
              <c16:uniqueId val="{00000001-7681-4CC7-A781-1D149C4455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37-4290-9A25-AE61584362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64.510000000000005</c:v>
                </c:pt>
              </c:numCache>
            </c:numRef>
          </c:val>
          <c:smooth val="0"/>
          <c:extLst>
            <c:ext xmlns:c16="http://schemas.microsoft.com/office/drawing/2014/chart" uri="{C3380CC4-5D6E-409C-BE32-E72D297353CC}">
              <c16:uniqueId val="{00000001-0737-4290-9A25-AE61584362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91.47</c:v>
                </c:pt>
                <c:pt idx="1">
                  <c:v>92.11</c:v>
                </c:pt>
                <c:pt idx="2">
                  <c:v>92.91</c:v>
                </c:pt>
                <c:pt idx="3">
                  <c:v>93.51</c:v>
                </c:pt>
                <c:pt idx="4">
                  <c:v>93.71</c:v>
                </c:pt>
              </c:numCache>
            </c:numRef>
          </c:val>
          <c:extLst>
            <c:ext xmlns:c16="http://schemas.microsoft.com/office/drawing/2014/chart" uri="{C3380CC4-5D6E-409C-BE32-E72D297353CC}">
              <c16:uniqueId val="{00000000-3A6A-4AFD-BF5F-CDC52BB04F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91.62</c:v>
                </c:pt>
              </c:numCache>
            </c:numRef>
          </c:val>
          <c:smooth val="0"/>
          <c:extLst>
            <c:ext xmlns:c16="http://schemas.microsoft.com/office/drawing/2014/chart" uri="{C3380CC4-5D6E-409C-BE32-E72D297353CC}">
              <c16:uniqueId val="{00000001-3A6A-4AFD-BF5F-CDC52BB04F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61.69</c:v>
                </c:pt>
                <c:pt idx="1">
                  <c:v>64.08</c:v>
                </c:pt>
                <c:pt idx="2">
                  <c:v>61.2</c:v>
                </c:pt>
                <c:pt idx="3">
                  <c:v>63.34</c:v>
                </c:pt>
                <c:pt idx="4">
                  <c:v>55.42</c:v>
                </c:pt>
              </c:numCache>
            </c:numRef>
          </c:val>
          <c:extLst>
            <c:ext xmlns:c16="http://schemas.microsoft.com/office/drawing/2014/chart" uri="{C3380CC4-5D6E-409C-BE32-E72D297353CC}">
              <c16:uniqueId val="{00000000-060F-48CF-B24E-61D0049EEE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F-48CF-B24E-61D0049EEE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B1-4838-AE75-9E3D1894C7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B1-4838-AE75-9E3D1894C7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3-48CE-B28D-E46AEF3D97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3-48CE-B28D-E46AEF3D97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1-46FB-9FC7-73EA4381F2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1-46FB-9FC7-73EA4381F2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9-4C9D-971E-BC38315295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9-4C9D-971E-BC38315295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1470.65</c:v>
                </c:pt>
                <c:pt idx="1">
                  <c:v>1303.78</c:v>
                </c:pt>
                <c:pt idx="2">
                  <c:v>1153.8599999999999</c:v>
                </c:pt>
                <c:pt idx="3">
                  <c:v>948.26</c:v>
                </c:pt>
                <c:pt idx="4">
                  <c:v>998.89</c:v>
                </c:pt>
              </c:numCache>
            </c:numRef>
          </c:val>
          <c:extLst>
            <c:ext xmlns:c16="http://schemas.microsoft.com/office/drawing/2014/chart" uri="{C3380CC4-5D6E-409C-BE32-E72D297353CC}">
              <c16:uniqueId val="{00000000-FF6F-45B7-BEF5-306597A288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1023.34</c:v>
                </c:pt>
              </c:numCache>
            </c:numRef>
          </c:val>
          <c:smooth val="0"/>
          <c:extLst>
            <c:ext xmlns:c16="http://schemas.microsoft.com/office/drawing/2014/chart" uri="{C3380CC4-5D6E-409C-BE32-E72D297353CC}">
              <c16:uniqueId val="{00000001-FF6F-45B7-BEF5-306597A288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62.33</c:v>
                </c:pt>
                <c:pt idx="1">
                  <c:v>64.11</c:v>
                </c:pt>
                <c:pt idx="2">
                  <c:v>64</c:v>
                </c:pt>
                <c:pt idx="3">
                  <c:v>69.47</c:v>
                </c:pt>
                <c:pt idx="4">
                  <c:v>58.83</c:v>
                </c:pt>
              </c:numCache>
            </c:numRef>
          </c:val>
          <c:extLst>
            <c:ext xmlns:c16="http://schemas.microsoft.com/office/drawing/2014/chart" uri="{C3380CC4-5D6E-409C-BE32-E72D297353CC}">
              <c16:uniqueId val="{00000000-95E7-409B-A7CD-E632965E83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82.26</c:v>
                </c:pt>
              </c:numCache>
            </c:numRef>
          </c:val>
          <c:smooth val="0"/>
          <c:extLst>
            <c:ext xmlns:c16="http://schemas.microsoft.com/office/drawing/2014/chart" uri="{C3380CC4-5D6E-409C-BE32-E72D297353CC}">
              <c16:uniqueId val="{00000001-95E7-409B-A7CD-E632965E83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152.72</c:v>
                </c:pt>
                <c:pt idx="1">
                  <c:v>150</c:v>
                </c:pt>
                <c:pt idx="2">
                  <c:v>150</c:v>
                </c:pt>
                <c:pt idx="3">
                  <c:v>150</c:v>
                </c:pt>
                <c:pt idx="4">
                  <c:v>150</c:v>
                </c:pt>
              </c:numCache>
            </c:numRef>
          </c:val>
          <c:extLst>
            <c:ext xmlns:c16="http://schemas.microsoft.com/office/drawing/2014/chart" uri="{C3380CC4-5D6E-409C-BE32-E72D297353CC}">
              <c16:uniqueId val="{00000000-A422-426D-A5E8-C4DA48DF62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154.25</c:v>
                </c:pt>
              </c:numCache>
            </c:numRef>
          </c:val>
          <c:smooth val="0"/>
          <c:extLst>
            <c:ext xmlns:c16="http://schemas.microsoft.com/office/drawing/2014/chart" uri="{C3380CC4-5D6E-409C-BE32-E72D297353CC}">
              <c16:uniqueId val="{00000001-A422-426D-A5E8-C4DA48DF62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幸田町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tr">
        <f>データ!$M$6</f>
        <v>非設置</v>
      </c>
      <c r="AE8" s="73"/>
      <c r="AF8" s="73"/>
      <c r="AG8" s="73"/>
      <c r="AH8" s="73"/>
      <c r="AI8" s="73"/>
      <c r="AJ8" s="73"/>
      <c r="AK8" s="3"/>
      <c r="AL8" s="69">
        <f>データ!S6</f>
        <v>41947</v>
      </c>
      <c r="AM8" s="69"/>
      <c r="AN8" s="69"/>
      <c r="AO8" s="69"/>
      <c r="AP8" s="69"/>
      <c r="AQ8" s="69"/>
      <c r="AR8" s="69"/>
      <c r="AS8" s="69"/>
      <c r="AT8" s="68">
        <f>データ!T6</f>
        <v>56.72</v>
      </c>
      <c r="AU8" s="68"/>
      <c r="AV8" s="68"/>
      <c r="AW8" s="68"/>
      <c r="AX8" s="68"/>
      <c r="AY8" s="68"/>
      <c r="AZ8" s="68"/>
      <c r="BA8" s="68"/>
      <c r="BB8" s="68">
        <f>データ!U6</f>
        <v>739.55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71.89</v>
      </c>
      <c r="Q10" s="68"/>
      <c r="R10" s="68"/>
      <c r="S10" s="68"/>
      <c r="T10" s="68"/>
      <c r="U10" s="68"/>
      <c r="V10" s="68"/>
      <c r="W10" s="68">
        <f>データ!Q6</f>
        <v>101.26</v>
      </c>
      <c r="X10" s="68"/>
      <c r="Y10" s="68"/>
      <c r="Z10" s="68"/>
      <c r="AA10" s="68"/>
      <c r="AB10" s="68"/>
      <c r="AC10" s="68"/>
      <c r="AD10" s="69">
        <f>データ!R6</f>
        <v>1836</v>
      </c>
      <c r="AE10" s="69"/>
      <c r="AF10" s="69"/>
      <c r="AG10" s="69"/>
      <c r="AH10" s="69"/>
      <c r="AI10" s="69"/>
      <c r="AJ10" s="69"/>
      <c r="AK10" s="2"/>
      <c r="AL10" s="69">
        <f>データ!V6</f>
        <v>30284</v>
      </c>
      <c r="AM10" s="69"/>
      <c r="AN10" s="69"/>
      <c r="AO10" s="69"/>
      <c r="AP10" s="69"/>
      <c r="AQ10" s="69"/>
      <c r="AR10" s="69"/>
      <c r="AS10" s="69"/>
      <c r="AT10" s="68">
        <f>データ!W6</f>
        <v>5.93</v>
      </c>
      <c r="AU10" s="68"/>
      <c r="AV10" s="68"/>
      <c r="AW10" s="68"/>
      <c r="AX10" s="68"/>
      <c r="AY10" s="68"/>
      <c r="AZ10" s="68"/>
      <c r="BA10" s="68"/>
      <c r="BB10" s="68">
        <f>データ!X6</f>
        <v>5106.91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SxIQ8+gE0opcYp7eF7doG7mm4rEelvWiAxf89uuUGYUaAurlg6fDRJAQD1EFu8ZSwZHHiDDWjsTPqw7Xwr/OQ==" saltValue="kcMbNg9onCtjgYso7gAf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235016</v>
      </c>
      <c r="D6" s="33">
        <f t="shared" si="3"/>
        <v>47</v>
      </c>
      <c r="E6" s="33">
        <f t="shared" si="3"/>
        <v>17</v>
      </c>
      <c r="F6" s="33">
        <f t="shared" si="3"/>
        <v>1</v>
      </c>
      <c r="G6" s="33">
        <f t="shared" si="3"/>
        <v>0</v>
      </c>
      <c r="H6" s="33" t="str">
        <f t="shared" si="3"/>
        <v>愛知県　幸田町</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71.89</v>
      </c>
      <c r="Q6" s="34">
        <f t="shared" si="3"/>
        <v>101.26</v>
      </c>
      <c r="R6" s="34">
        <f t="shared" si="3"/>
        <v>1836</v>
      </c>
      <c r="S6" s="34">
        <f t="shared" si="3"/>
        <v>41947</v>
      </c>
      <c r="T6" s="34">
        <f t="shared" si="3"/>
        <v>56.72</v>
      </c>
      <c r="U6" s="34">
        <f t="shared" si="3"/>
        <v>739.55</v>
      </c>
      <c r="V6" s="34">
        <f t="shared" si="3"/>
        <v>30284</v>
      </c>
      <c r="W6" s="34">
        <f t="shared" si="3"/>
        <v>5.93</v>
      </c>
      <c r="X6" s="34">
        <f t="shared" si="3"/>
        <v>5106.91</v>
      </c>
      <c r="Y6" s="35">
        <f>IF(Y7="",NA(),Y7)</f>
        <v>61.69</v>
      </c>
      <c r="Z6" s="35">
        <f t="shared" ref="Z6:AH6" si="4">IF(Z7="",NA(),Z7)</f>
        <v>64.08</v>
      </c>
      <c r="AA6" s="35">
        <f t="shared" si="4"/>
        <v>61.2</v>
      </c>
      <c r="AB6" s="35">
        <f t="shared" si="4"/>
        <v>63.34</v>
      </c>
      <c r="AC6" s="35">
        <f t="shared" si="4"/>
        <v>55.42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1470.65</v>
      </c>
      <c r="BG6" s="35">
        <f t="shared" ref="BG6:BO6" si="7">IF(BG7="",NA(),BG7)</f>
        <v>1303.78</v>
      </c>
      <c r="BH6" s="35">
        <f t="shared" si="7"/>
        <v>1153.8599999999999</v>
      </c>
      <c r="BI6" s="35">
        <f t="shared" si="7"/>
        <v>948.26</v>
      </c>
      <c r="BJ6" s="35">
        <f t="shared" si="7"/>
        <v>998.89</v>
      </c>
      <c r="BK6" s="35">
        <f t="shared" si="7"/>
        <v>1136.5</v>
      </c>
      <c r="BL6" s="35">
        <f t="shared" si="7"/>
        <v>1118.56</v>
      </c>
      <c r="BM6" s="35">
        <f t="shared" si="7"/>
        <v>1111.31</v>
      </c>
      <c r="BN6" s="35">
        <f t="shared" si="7"/>
        <v>966.33</v>
      </c>
      <c r="BO6" s="35">
        <f t="shared" si="7"/>
        <v>1023.34</v>
      </c>
      <c r="BP6" s="34" t="str">
        <f>IF(BP7="","",IF(BP7="-","【-】","【"&amp;SUBSTITUTE(TEXT(BP7,"#,##0.00"),"-","△")&amp;"】"))</f>
        <v>【682.78】</v>
      </c>
      <c r="BQ6" s="35">
        <f>IF(BQ7="",NA(),BQ7)</f>
        <v>62.33</v>
      </c>
      <c r="BR6" s="35">
        <f t="shared" ref="BR6:BZ6" si="8">IF(BR7="",NA(),BR7)</f>
        <v>64.11</v>
      </c>
      <c r="BS6" s="35">
        <f t="shared" si="8"/>
        <v>64</v>
      </c>
      <c r="BT6" s="35">
        <f t="shared" si="8"/>
        <v>69.47</v>
      </c>
      <c r="BU6" s="35">
        <f t="shared" si="8"/>
        <v>58.83</v>
      </c>
      <c r="BV6" s="35">
        <f t="shared" si="8"/>
        <v>71.650000000000006</v>
      </c>
      <c r="BW6" s="35">
        <f t="shared" si="8"/>
        <v>72.33</v>
      </c>
      <c r="BX6" s="35">
        <f t="shared" si="8"/>
        <v>75.540000000000006</v>
      </c>
      <c r="BY6" s="35">
        <f t="shared" si="8"/>
        <v>81.739999999999995</v>
      </c>
      <c r="BZ6" s="35">
        <f t="shared" si="8"/>
        <v>82.26</v>
      </c>
      <c r="CA6" s="34" t="str">
        <f>IF(CA7="","",IF(CA7="-","【-】","【"&amp;SUBSTITUTE(TEXT(CA7,"#,##0.00"),"-","△")&amp;"】"))</f>
        <v>【100.91】</v>
      </c>
      <c r="CB6" s="35">
        <f>IF(CB7="",NA(),CB7)</f>
        <v>152.72</v>
      </c>
      <c r="CC6" s="35">
        <f t="shared" ref="CC6:CK6" si="9">IF(CC7="",NA(),CC7)</f>
        <v>150</v>
      </c>
      <c r="CD6" s="35">
        <f t="shared" si="9"/>
        <v>150</v>
      </c>
      <c r="CE6" s="35">
        <f t="shared" si="9"/>
        <v>150</v>
      </c>
      <c r="CF6" s="35">
        <f t="shared" si="9"/>
        <v>150</v>
      </c>
      <c r="CG6" s="35">
        <f t="shared" si="9"/>
        <v>217.82</v>
      </c>
      <c r="CH6" s="35">
        <f t="shared" si="9"/>
        <v>215.28</v>
      </c>
      <c r="CI6" s="35">
        <f t="shared" si="9"/>
        <v>207.96</v>
      </c>
      <c r="CJ6" s="35">
        <f t="shared" si="9"/>
        <v>194.31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64.510000000000005</v>
      </c>
      <c r="CW6" s="34" t="str">
        <f>IF(CW7="","",IF(CW7="-","【-】","【"&amp;SUBSTITUTE(TEXT(CW7,"#,##0.00"),"-","△")&amp;"】"))</f>
        <v>【58.98】</v>
      </c>
      <c r="CX6" s="35">
        <f>IF(CX7="",NA(),CX7)</f>
        <v>91.47</v>
      </c>
      <c r="CY6" s="35">
        <f t="shared" ref="CY6:DG6" si="11">IF(CY7="",NA(),CY7)</f>
        <v>92.11</v>
      </c>
      <c r="CZ6" s="35">
        <f t="shared" si="11"/>
        <v>92.91</v>
      </c>
      <c r="DA6" s="35">
        <f t="shared" si="11"/>
        <v>93.51</v>
      </c>
      <c r="DB6" s="35">
        <f t="shared" si="11"/>
        <v>93.71</v>
      </c>
      <c r="DC6" s="35">
        <f t="shared" si="11"/>
        <v>84.2</v>
      </c>
      <c r="DD6" s="35">
        <f t="shared" si="11"/>
        <v>83.8</v>
      </c>
      <c r="DE6" s="35">
        <f t="shared" si="11"/>
        <v>83.91</v>
      </c>
      <c r="DF6" s="35">
        <f t="shared" si="11"/>
        <v>83.51</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0.04</v>
      </c>
      <c r="EO6" s="34" t="str">
        <f>IF(EO7="","",IF(EO7="-","【-】","【"&amp;SUBSTITUTE(TEXT(EO7,"#,##0.00"),"-","△")&amp;"】"))</f>
        <v>【0.23】</v>
      </c>
    </row>
    <row r="7" spans="1:145" s="36" customFormat="1" x14ac:dyDescent="0.15">
      <c r="A7" s="28"/>
      <c r="B7" s="37">
        <v>2018</v>
      </c>
      <c r="C7" s="37">
        <v>235016</v>
      </c>
      <c r="D7" s="37">
        <v>47</v>
      </c>
      <c r="E7" s="37">
        <v>17</v>
      </c>
      <c r="F7" s="37">
        <v>1</v>
      </c>
      <c r="G7" s="37">
        <v>0</v>
      </c>
      <c r="H7" s="37" t="s">
        <v>97</v>
      </c>
      <c r="I7" s="37" t="s">
        <v>98</v>
      </c>
      <c r="J7" s="37" t="s">
        <v>99</v>
      </c>
      <c r="K7" s="37" t="s">
        <v>100</v>
      </c>
      <c r="L7" s="37" t="s">
        <v>101</v>
      </c>
      <c r="M7" s="37" t="s">
        <v>102</v>
      </c>
      <c r="N7" s="38" t="s">
        <v>103</v>
      </c>
      <c r="O7" s="38" t="s">
        <v>104</v>
      </c>
      <c r="P7" s="38">
        <v>71.89</v>
      </c>
      <c r="Q7" s="38">
        <v>101.26</v>
      </c>
      <c r="R7" s="38">
        <v>1836</v>
      </c>
      <c r="S7" s="38">
        <v>41947</v>
      </c>
      <c r="T7" s="38">
        <v>56.72</v>
      </c>
      <c r="U7" s="38">
        <v>739.55</v>
      </c>
      <c r="V7" s="38">
        <v>30284</v>
      </c>
      <c r="W7" s="38">
        <v>5.93</v>
      </c>
      <c r="X7" s="38">
        <v>5106.91</v>
      </c>
      <c r="Y7" s="38">
        <v>61.69</v>
      </c>
      <c r="Z7" s="38">
        <v>64.08</v>
      </c>
      <c r="AA7" s="38">
        <v>61.2</v>
      </c>
      <c r="AB7" s="38">
        <v>63.34</v>
      </c>
      <c r="AC7" s="38">
        <v>55.42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1470.65</v>
      </c>
      <c r="BG7" s="42">
        <v>1303.78</v>
      </c>
      <c r="BH7" s="38">
        <v>1153.8599999999999</v>
      </c>
      <c r="BI7" s="38">
        <v>948.26</v>
      </c>
      <c r="BJ7" s="38">
        <v>998.89</v>
      </c>
      <c r="BK7" s="38">
        <v>1136.5</v>
      </c>
      <c r="BL7" s="38">
        <v>1118.56</v>
      </c>
      <c r="BM7" s="38">
        <v>1111.31</v>
      </c>
      <c r="BN7" s="38">
        <v>966.33</v>
      </c>
      <c r="BO7" s="38">
        <v>1023.34</v>
      </c>
      <c r="BP7" s="38">
        <v>682.78</v>
      </c>
      <c r="BQ7" s="38">
        <v>62.33</v>
      </c>
      <c r="BR7" s="38">
        <v>64.11</v>
      </c>
      <c r="BS7" s="38">
        <v>64</v>
      </c>
      <c r="BT7" s="38">
        <v>69.47</v>
      </c>
      <c r="BU7" s="38">
        <v>58.83</v>
      </c>
      <c r="BV7" s="38">
        <v>71.650000000000006</v>
      </c>
      <c r="BW7" s="38">
        <v>72.33</v>
      </c>
      <c r="BX7" s="38">
        <v>75.540000000000006</v>
      </c>
      <c r="BY7" s="38">
        <v>81.739999999999995</v>
      </c>
      <c r="BZ7" s="38">
        <v>82.26</v>
      </c>
      <c r="CA7" s="38">
        <v>100.91</v>
      </c>
      <c r="CB7" s="38">
        <v>152.72</v>
      </c>
      <c r="CC7" s="38">
        <v>150</v>
      </c>
      <c r="CD7" s="38">
        <v>150</v>
      </c>
      <c r="CE7" s="38">
        <v>150</v>
      </c>
      <c r="CF7" s="38">
        <v>150</v>
      </c>
      <c r="CG7" s="38">
        <v>217.82</v>
      </c>
      <c r="CH7" s="38">
        <v>215.28</v>
      </c>
      <c r="CI7" s="38">
        <v>207.96</v>
      </c>
      <c r="CJ7" s="38">
        <v>194.31</v>
      </c>
      <c r="CK7" s="38">
        <v>154.25</v>
      </c>
      <c r="CL7" s="38">
        <v>136.86000000000001</v>
      </c>
      <c r="CM7" s="38" t="s">
        <v>103</v>
      </c>
      <c r="CN7" s="38" t="s">
        <v>103</v>
      </c>
      <c r="CO7" s="42" t="s">
        <v>110</v>
      </c>
      <c r="CP7" s="38" t="s">
        <v>103</v>
      </c>
      <c r="CQ7" s="38" t="s">
        <v>103</v>
      </c>
      <c r="CR7" s="38">
        <v>54.44</v>
      </c>
      <c r="CS7" s="38">
        <v>54.67</v>
      </c>
      <c r="CT7" s="38">
        <v>53.51</v>
      </c>
      <c r="CU7" s="38">
        <v>53.5</v>
      </c>
      <c r="CV7" s="38">
        <v>64.510000000000005</v>
      </c>
      <c r="CW7" s="38">
        <v>58.98</v>
      </c>
      <c r="CX7" s="38">
        <v>91.47</v>
      </c>
      <c r="CY7" s="38">
        <v>92.11</v>
      </c>
      <c r="CZ7" s="38">
        <v>92.91</v>
      </c>
      <c r="DA7" s="38">
        <v>93.51</v>
      </c>
      <c r="DB7" s="38">
        <v>93.71</v>
      </c>
      <c r="DC7" s="38">
        <v>84.2</v>
      </c>
      <c r="DD7" s="38">
        <v>83.8</v>
      </c>
      <c r="DE7" s="38">
        <v>83.91</v>
      </c>
      <c r="DF7" s="38">
        <v>83.51</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2020-01-30T02:32:07Z</cp:lastPrinted>
  <dcterms:created xsi:type="dcterms:W3CDTF">2019-12-05T05:05:33Z</dcterms:created>
  <dcterms:modified xsi:type="dcterms:W3CDTF">2020-02-17T08:57:47Z</dcterms:modified>
  <cp:category/>
</cp:coreProperties>
</file>