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Zencho-fs.aicnw.intra.aichi\BC103000_総務部市町村課\理財G（全庁ファイルサーバー）\H31 データ\H31-7 佐藤（旧合併特例、一般事業等）\10　経営比較分析表（農集・漁集）\4　修正後\45　飛島村\"/>
    </mc:Choice>
  </mc:AlternateContent>
  <xr:revisionPtr revIDLastSave="0" documentId="13_ncr:1_{20890333-FED6-4D38-9EC8-E1A530396BA3}" xr6:coauthVersionLast="36" xr6:coauthVersionMax="36" xr10:uidLastSave="{00000000-0000-0000-0000-000000000000}"/>
  <workbookProtection workbookAlgorithmName="SHA-512" workbookHashValue="CBIOXb4aUrLRF678TJzLPH/USXyKoWZn9vJjGR7OrxKh9kE3bT7YTVfZKIAriMOQ/X+V8hNQj+N8B5cGjh7YwA==" workbookSaltValue="wV7+5yTG8qgtEcJl1qup8g==" workbookSpinCount="100000" lockStructure="1"/>
  <bookViews>
    <workbookView xWindow="930" yWindow="0" windowWidth="19560" windowHeight="80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O6" i="5"/>
  <c r="I10" i="4" s="1"/>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L10" i="4"/>
  <c r="AD10" i="4"/>
  <c r="P10" i="4"/>
  <c r="B10" i="4"/>
  <c r="W8" i="4"/>
  <c r="P8" i="4"/>
  <c r="I8" i="4"/>
  <c r="B6" i="4"/>
  <c r="C10" i="5" l="1"/>
  <c r="E10" i="5"/>
  <c r="D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<sst xmlns="http://schemas.openxmlformats.org/spreadsheetml/2006/main" count="228" uniqueCount="115">
  <si>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</si>
  <si>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</si>
  <si>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</si>
  <si>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</si>
  <si>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</si>
  <si>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</si>
  <si>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</si>
  <si>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</si>
  <si>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</si>
  <si>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</si>
  <si>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</si>
  <si>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</si>
  <si>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</si>
  <si>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</si>
  <si>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</si>
  <si>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</si>
  <si>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</si>
  <si>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</si>
  <si>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</si>
  <si>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</si>
  <si>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</si>
  <si>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</si>
  <si>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</si>
  <si>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</si>
  <si>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</si>
  <si>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</si>
  <si>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</si>
  <si>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</si>
  <si>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</si>
  <si>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</si>
  <si>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</si>
  <si>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</si>
  <si>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</si>
  <si>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</si>
  <si>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</si>
  <si>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</si>
  <si>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</si>
  <si>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</si>
  <si>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</si>
  <si>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</si>
  <si>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</si>
  <si>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</si>
  <si>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</si>
  <si>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</si>
  <si>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</si>
  <si>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</si>
  <si>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</si>
  <si>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</si>
  <si>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</si>
  <si>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</si>
  <si>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</si>
  <si>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</si>
  <si>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</si>
  <si>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</si>
  <si>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</si>
  <si>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</si>
  <si>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</si>
  <si>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</si>
  <si>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</si>
  <si>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</si>
  <si>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</si>
  <si>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</si>
  <si>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</si>
  <si>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</si>
  <si>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</si>
  <si>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</si>
  <si>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</si>
  <si>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</si>
  <si>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</si>
  <si>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</si>
  <si>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</si>
  <si>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</si>
  <si>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</si>
  <si>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</si>
  <si>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</si>
  <si>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</si>
  <si>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</si>
  <si>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</si>
  <si>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</si>
  <si>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</si>
  <si>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</si>
  <si>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</si>
  <si>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</si>
  <si>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</si>
  <si>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</si>
  <si>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</si>
  <si>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</si>
  <si>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</si>
  <si>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</si>
  <si>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</si>
  <si>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</si>
  <si>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</si>
  <si>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</si>
  <si>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</si>
  <si>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</si>
  <si>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</si>
  <si>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</si>
  <si>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</si>
  <si>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</si>
  <si>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飛島村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</si>
  <si>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</si>
  <si>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</si>
  <si>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</si>
  <si>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</si>
  <si>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</si>
  <si>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</si>
  <si>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</si>
  <si>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</si>
  <si>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</si>
  <si>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</si>
  <si>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</si>
  <si>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</si>
  <si>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村内の全ての処理区において整備が完了しており、近年は維持管理にコストがシフトしています。しかし、経費回収率が低いことから現状では適切な水準の料金収入が確保されていない状況である。将来的な公営企業会計の導入を含めた検討を行い、経営の健全化を図る必要があると考えてます。
経営戦略策定については、令和２年度までに策定予定です。</t>
    <rPh sb="1" eb="3">
      <t>ソンナイ</t>
    </rPh>
    <rPh sb="4" eb="5">
      <t>スベ</t>
    </rPh>
    <rPh sb="7" eb="9">
      <t>ショリ</t>
    </rPh>
    <rPh sb="9" eb="10">
      <t>ク</t>
    </rPh>
    <rPh sb="14" eb="16">
      <t>セイビ</t>
    </rPh>
    <rPh sb="17" eb="19">
      <t>カンリョウ</t>
    </rPh>
    <rPh sb="24" eb="26">
      <t>キンネン</t>
    </rPh>
    <rPh sb="27" eb="29">
      <t>イジ</t>
    </rPh>
    <rPh sb="29" eb="31">
      <t>カンリ</t>
    </rPh>
    <rPh sb="49" eb="51">
      <t>ケイヒ</t>
    </rPh>
    <rPh sb="51" eb="53">
      <t>カイシュウ</t>
    </rPh>
    <rPh sb="53" eb="54">
      <t>リツ</t>
    </rPh>
    <rPh sb="55" eb="56">
      <t>ヒク</t>
    </rPh>
    <rPh sb="61" eb="63">
      <t>ゲンジョウ</t>
    </rPh>
    <rPh sb="65" eb="67">
      <t>テキセツ</t>
    </rPh>
    <rPh sb="68" eb="70">
      <t>スイジュン</t>
    </rPh>
    <rPh sb="71" eb="73">
      <t>リョウキン</t>
    </rPh>
    <rPh sb="73" eb="75">
      <t>シュウニュウ</t>
    </rPh>
    <rPh sb="76" eb="78">
      <t>カクホ</t>
    </rPh>
    <rPh sb="84" eb="86">
      <t>ジョウキョウ</t>
    </rPh>
    <rPh sb="90" eb="93">
      <t>ショウライテキ</t>
    </rPh>
    <rPh sb="94" eb="96">
      <t>コウエイ</t>
    </rPh>
    <rPh sb="96" eb="98">
      <t>キギョウ</t>
    </rPh>
    <rPh sb="98" eb="100">
      <t>カイケイ</t>
    </rPh>
    <rPh sb="101" eb="103">
      <t>ドウニュウ</t>
    </rPh>
    <rPh sb="104" eb="105">
      <t>フク</t>
    </rPh>
    <rPh sb="107" eb="109">
      <t>ケントウ</t>
    </rPh>
    <rPh sb="110" eb="111">
      <t>オコナ</t>
    </rPh>
    <rPh sb="113" eb="115">
      <t>ケイエイ</t>
    </rPh>
    <rPh sb="116" eb="119">
      <t>ケンゼンカ</t>
    </rPh>
    <rPh sb="120" eb="121">
      <t>ハカ</t>
    </rPh>
    <rPh sb="122" eb="124">
      <t>ヒツヨウ</t>
    </rPh>
    <rPh sb="128" eb="129">
      <t>カンガ</t>
    </rPh>
    <rPh sb="135" eb="137">
      <t>ケイエイ</t>
    </rPh>
    <rPh sb="137" eb="139">
      <t>センリャク</t>
    </rPh>
    <rPh sb="139" eb="141">
      <t>サクテイ</t>
    </rPh>
    <rPh sb="147" eb="149">
      <t>レイワ</t>
    </rPh>
    <rPh sb="150" eb="152">
      <t>ネンド</t>
    </rPh>
    <rPh sb="155" eb="157">
      <t>サクテイ</t>
    </rPh>
    <rPh sb="157" eb="159">
      <t>ヨテイ</t>
    </rPh>
    <phoneticPr fontId="4"/>
  </si>
  <si>
    <t>　平成16年度に、最終の処理区の供用を開始しており、管路整備については完了しています。近年は、維持管理にコストを投入していますが、供用開始時期が早い処理区は、平成５年度からであるため、老朽化対策が必要です。</t>
    <rPh sb="1" eb="3">
      <t>ヘイセイ</t>
    </rPh>
    <rPh sb="5" eb="7">
      <t>ネンド</t>
    </rPh>
    <rPh sb="9" eb="11">
      <t>サイシュウ</t>
    </rPh>
    <rPh sb="12" eb="14">
      <t>ショリ</t>
    </rPh>
    <rPh sb="14" eb="15">
      <t>ク</t>
    </rPh>
    <rPh sb="16" eb="18">
      <t>キョウヨウ</t>
    </rPh>
    <rPh sb="19" eb="21">
      <t>カイシ</t>
    </rPh>
    <rPh sb="26" eb="28">
      <t>カンロ</t>
    </rPh>
    <rPh sb="28" eb="30">
      <t>セイビ</t>
    </rPh>
    <rPh sb="35" eb="37">
      <t>カンリョウ</t>
    </rPh>
    <rPh sb="43" eb="45">
      <t>キンネン</t>
    </rPh>
    <rPh sb="47" eb="49">
      <t>イジ</t>
    </rPh>
    <rPh sb="49" eb="51">
      <t>カンリ</t>
    </rPh>
    <rPh sb="56" eb="58">
      <t>トウニュウ</t>
    </rPh>
    <rPh sb="65" eb="67">
      <t>キョウヨウ</t>
    </rPh>
    <rPh sb="67" eb="69">
      <t>カイシ</t>
    </rPh>
    <rPh sb="69" eb="71">
      <t>ジキ</t>
    </rPh>
    <rPh sb="72" eb="73">
      <t>ハヤ</t>
    </rPh>
    <rPh sb="74" eb="76">
      <t>ショリ</t>
    </rPh>
    <rPh sb="76" eb="77">
      <t>ク</t>
    </rPh>
    <rPh sb="79" eb="81">
      <t>ヘイセイ</t>
    </rPh>
    <rPh sb="82" eb="83">
      <t>ネン</t>
    </rPh>
    <rPh sb="83" eb="84">
      <t>ド</t>
    </rPh>
    <rPh sb="92" eb="95">
      <t>ロウキュウカ</t>
    </rPh>
    <rPh sb="95" eb="97">
      <t>タイサク</t>
    </rPh>
    <rPh sb="98" eb="100">
      <t>ヒツヨウ</t>
    </rPh>
    <phoneticPr fontId="4"/>
  </si>
  <si>
    <t>①収益的収支比率
　一般会計からの繰入金に依存しているのが現状で、経営改善に向けた取り組みが必要な状況です。
減少した要因は、工事が終了し事業費が減少したためです。
④企業債残高対事業規模比率
　企業債残高対事業規模比率は、類似団体平均値と比べて低い水準を保てています。減少した要因は、工事が終了し事業費が減少したためです。
⑤経費回収率
　水洗化率が高いにも関わらず経費回収率が類似団体平均値を下回っているのは、適切な料金設定がされていないことが要因です。
⑥汚水処理原価
　汚水処理原価は、有収水量１㎥あたりの汚水処理に要した費用であり、類似団体より高くなっています。効率性について改善が必要です。
⑦施設利用率
　平均値を上回る形で推移しており、適正な水準にあります。
⑧水洗化率
　平均値を上回る形で推移しているが、100％には、達しておらず、使用料収入を確保するため水洗化率向上の取組が必要です。</t>
    <rPh sb="1" eb="4">
      <t>シュウエキテキ</t>
    </rPh>
    <rPh sb="4" eb="6">
      <t>シュウシ</t>
    </rPh>
    <rPh sb="6" eb="8">
      <t>ヒリツ</t>
    </rPh>
    <rPh sb="10" eb="11">
      <t>イチ</t>
    </rPh>
    <rPh sb="11" eb="12">
      <t>ハン</t>
    </rPh>
    <rPh sb="12" eb="14">
      <t>カイケイ</t>
    </rPh>
    <rPh sb="17" eb="19">
      <t>クリイレ</t>
    </rPh>
    <rPh sb="19" eb="20">
      <t>キン</t>
    </rPh>
    <rPh sb="21" eb="23">
      <t>イゾン</t>
    </rPh>
    <rPh sb="29" eb="31">
      <t>ゲンジョウ</t>
    </rPh>
    <rPh sb="33" eb="35">
      <t>ケイエイ</t>
    </rPh>
    <rPh sb="35" eb="37">
      <t>カイゼン</t>
    </rPh>
    <rPh sb="38" eb="39">
      <t>ム</t>
    </rPh>
    <rPh sb="41" eb="42">
      <t>ト</t>
    </rPh>
    <rPh sb="43" eb="44">
      <t>ク</t>
    </rPh>
    <rPh sb="46" eb="48">
      <t>ヒツヨウ</t>
    </rPh>
    <rPh sb="49" eb="51">
      <t>ジョウキョウ</t>
    </rPh>
    <rPh sb="55" eb="57">
      <t>ゲンショウ</t>
    </rPh>
    <rPh sb="59" eb="61">
      <t>ヨウイン</t>
    </rPh>
    <rPh sb="63" eb="65">
      <t>コウジ</t>
    </rPh>
    <rPh sb="66" eb="68">
      <t>シュウリョウ</t>
    </rPh>
    <rPh sb="69" eb="72">
      <t>ジギョウヒ</t>
    </rPh>
    <rPh sb="73" eb="75">
      <t>ゲンショウ</t>
    </rPh>
    <rPh sb="84" eb="86">
      <t>キギョウ</t>
    </rPh>
    <rPh sb="86" eb="87">
      <t>サイ</t>
    </rPh>
    <rPh sb="87" eb="89">
      <t>ザンダカ</t>
    </rPh>
    <rPh sb="89" eb="90">
      <t>タイ</t>
    </rPh>
    <rPh sb="90" eb="92">
      <t>ジギョウ</t>
    </rPh>
    <rPh sb="92" eb="94">
      <t>キボ</t>
    </rPh>
    <rPh sb="94" eb="96">
      <t>ヒリツ</t>
    </rPh>
    <rPh sb="98" eb="100">
      <t>キギョウ</t>
    </rPh>
    <rPh sb="100" eb="101">
      <t>サイ</t>
    </rPh>
    <rPh sb="101" eb="103">
      <t>ザンダカ</t>
    </rPh>
    <rPh sb="103" eb="104">
      <t>タイ</t>
    </rPh>
    <rPh sb="104" eb="106">
      <t>ジギョウ</t>
    </rPh>
    <rPh sb="106" eb="108">
      <t>キボ</t>
    </rPh>
    <rPh sb="108" eb="110">
      <t>ヒリツ</t>
    </rPh>
    <rPh sb="112" eb="114">
      <t>ルイジ</t>
    </rPh>
    <rPh sb="114" eb="116">
      <t>ダンタイ</t>
    </rPh>
    <rPh sb="116" eb="119">
      <t>ヘイキンチ</t>
    </rPh>
    <rPh sb="120" eb="121">
      <t>クラ</t>
    </rPh>
    <rPh sb="123" eb="124">
      <t>ヒク</t>
    </rPh>
    <rPh sb="125" eb="127">
      <t>スイジュン</t>
    </rPh>
    <rPh sb="128" eb="129">
      <t>タモ</t>
    </rPh>
    <rPh sb="165" eb="167">
      <t>ケイヒ</t>
    </rPh>
    <rPh sb="167" eb="169">
      <t>カイシュウ</t>
    </rPh>
    <rPh sb="169" eb="170">
      <t>リツ</t>
    </rPh>
    <rPh sb="172" eb="175">
      <t>スイセンカ</t>
    </rPh>
    <rPh sb="175" eb="176">
      <t>リツ</t>
    </rPh>
    <rPh sb="177" eb="178">
      <t>タカ</t>
    </rPh>
    <rPh sb="181" eb="182">
      <t>カカ</t>
    </rPh>
    <rPh sb="185" eb="187">
      <t>ケイヒ</t>
    </rPh>
    <rPh sb="187" eb="189">
      <t>カイシュウ</t>
    </rPh>
    <rPh sb="189" eb="190">
      <t>リツ</t>
    </rPh>
    <rPh sb="191" eb="193">
      <t>ルイジ</t>
    </rPh>
    <rPh sb="193" eb="195">
      <t>ダンタイ</t>
    </rPh>
    <rPh sb="195" eb="198">
      <t>ヘイキンチ</t>
    </rPh>
    <rPh sb="199" eb="201">
      <t>シタマワ</t>
    </rPh>
    <rPh sb="208" eb="210">
      <t>テキセツ</t>
    </rPh>
    <rPh sb="211" eb="213">
      <t>リョウキン</t>
    </rPh>
    <rPh sb="213" eb="215">
      <t>セッテイ</t>
    </rPh>
    <rPh sb="225" eb="227">
      <t>ヨウイン</t>
    </rPh>
    <rPh sb="233" eb="235">
      <t>オスイ</t>
    </rPh>
    <rPh sb="235" eb="237">
      <t>ショリ</t>
    </rPh>
    <rPh sb="237" eb="238">
      <t>ゲン</t>
    </rPh>
    <rPh sb="241" eb="243">
      <t>オスイ</t>
    </rPh>
    <rPh sb="243" eb="245">
      <t>ショリ</t>
    </rPh>
    <rPh sb="249" eb="250">
      <t>ユウ</t>
    </rPh>
    <rPh sb="250" eb="251">
      <t>シュウ</t>
    </rPh>
    <rPh sb="251" eb="253">
      <t>スイリョウ</t>
    </rPh>
    <rPh sb="259" eb="261">
      <t>オスイ</t>
    </rPh>
    <rPh sb="261" eb="263">
      <t>ショリ</t>
    </rPh>
    <rPh sb="264" eb="265">
      <t>ヨウ</t>
    </rPh>
    <rPh sb="267" eb="269">
      <t>ヒヨウ</t>
    </rPh>
    <rPh sb="273" eb="275">
      <t>ルイジ</t>
    </rPh>
    <rPh sb="275" eb="277">
      <t>ダンタイ</t>
    </rPh>
    <rPh sb="279" eb="280">
      <t>タカ</t>
    </rPh>
    <rPh sb="288" eb="291">
      <t>コウリツセイ</t>
    </rPh>
    <rPh sb="295" eb="297">
      <t>カイゼン</t>
    </rPh>
    <rPh sb="298" eb="300">
      <t>ヒツヨウ</t>
    </rPh>
    <rPh sb="306" eb="308">
      <t>シセツ</t>
    </rPh>
    <rPh sb="308" eb="310">
      <t>リヨウ</t>
    </rPh>
    <rPh sb="310" eb="311">
      <t>リツ</t>
    </rPh>
    <rPh sb="313" eb="316">
      <t>ヘイキンチ</t>
    </rPh>
    <rPh sb="317" eb="319">
      <t>ウワマワ</t>
    </rPh>
    <rPh sb="320" eb="321">
      <t>カタチ</t>
    </rPh>
    <rPh sb="322" eb="324">
      <t>スイイ</t>
    </rPh>
    <rPh sb="329" eb="331">
      <t>テキセイ</t>
    </rPh>
    <rPh sb="332" eb="334">
      <t>スイジュン</t>
    </rPh>
    <rPh sb="343" eb="346">
      <t>スイセンカ</t>
    </rPh>
    <rPh sb="346" eb="347">
      <t>リツ</t>
    </rPh>
    <rPh sb="349" eb="352">
      <t>ヘイキンチ</t>
    </rPh>
    <rPh sb="353" eb="355">
      <t>ウワマワ</t>
    </rPh>
    <rPh sb="356" eb="357">
      <t>カタチ</t>
    </rPh>
    <rPh sb="358" eb="360">
      <t>スイイ</t>
    </rPh>
    <rPh sb="373" eb="374">
      <t>タッ</t>
    </rPh>
    <rPh sb="380" eb="383">
      <t>シヨウリョウ</t>
    </rPh>
    <rPh sb="383" eb="385">
      <t>シュウニュウ</t>
    </rPh>
    <rPh sb="386" eb="388">
      <t>カクホ</t>
    </rPh>
    <rPh sb="392" eb="395">
      <t>スイセンカ</t>
    </rPh>
    <rPh sb="395" eb="396">
      <t>リツ</t>
    </rPh>
    <rPh sb="396" eb="398">
      <t>コウジョウ</t>
    </rPh>
    <rPh sb="399" eb="401">
      <t>トリクミ</t>
    </rPh>
    <rPh sb="402" eb="40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</si>
</sst>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D2-4F85-8CC0-D9BA16AA648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50D2-4F85-8CC0-D9BA16AA648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53.48</c:v>
                </c:pt>
                <c:pt idx="1">
                  <c:v>53.94</c:v>
                </c:pt>
                <c:pt idx="2">
                  <c:v>44.91</c:v>
                </c:pt>
                <c:pt idx="3">
                  <c:v>54.03</c:v>
                </c:pt>
                <c:pt idx="4">
                  <c:v>51.92</c:v>
                </c:pt>
              </c:numCache>
            </c:numRef>
          </c:val>
          <c:extLst>
            <c:ext xmlns:c16="http://schemas.microsoft.com/office/drawing/2014/chart" uri="{C3380CC4-5D6E-409C-BE32-E72D297353CC}">
              <c16:uniqueId val="{00000000-E812-4330-9046-C5D1C248D48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E812-4330-9046-C5D1C248D48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96.92</c:v>
                </c:pt>
                <c:pt idx="1">
                  <c:v>96.91</c:v>
                </c:pt>
                <c:pt idx="2">
                  <c:v>96.89</c:v>
                </c:pt>
                <c:pt idx="3">
                  <c:v>97.61</c:v>
                </c:pt>
                <c:pt idx="4">
                  <c:v>97.31</c:v>
                </c:pt>
              </c:numCache>
            </c:numRef>
          </c:val>
          <c:extLst>
            <c:ext xmlns:c16="http://schemas.microsoft.com/office/drawing/2014/chart" uri="{C3380CC4-5D6E-409C-BE32-E72D297353CC}">
              <c16:uniqueId val="{00000000-713E-4823-B002-76D8253D045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713E-4823-B002-76D8253D045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87.49</c:v>
                </c:pt>
                <c:pt idx="1">
                  <c:v>107.44</c:v>
                </c:pt>
                <c:pt idx="2">
                  <c:v>91.37</c:v>
                </c:pt>
                <c:pt idx="3">
                  <c:v>124.33</c:v>
                </c:pt>
                <c:pt idx="4">
                  <c:v>84.03</c:v>
                </c:pt>
              </c:numCache>
            </c:numRef>
          </c:val>
          <c:extLst>
            <c:ext xmlns:c16="http://schemas.microsoft.com/office/drawing/2014/chart" uri="{C3380CC4-5D6E-409C-BE32-E72D297353CC}">
              <c16:uniqueId val="{00000000-1365-4F99-9D9E-290BA27485C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65-4F99-9D9E-290BA27485C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0D-4AE3-B8A0-8806F55C628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0D-4AE3-B8A0-8806F55C628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E1-4C8B-A7A2-4AA6510696D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E1-4C8B-A7A2-4AA6510696D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87-4279-9372-65902137F08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87-4279-9372-65902137F08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EF-4634-BF73-7E4078D34B5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EF-4634-BF73-7E4078D34B5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743.79</c:v>
                </c:pt>
                <c:pt idx="1">
                  <c:v>0</c:v>
                </c:pt>
                <c:pt idx="2" formatCode="#,##0.00;&quot;△&quot;#,##0.00;&quot;-&quot;">
                  <c:v>585.91999999999996</c:v>
                </c:pt>
                <c:pt idx="3" formatCode="#,##0.00;&quot;△&quot;#,##0.00;&quot;-&quot;">
                  <c:v>493.3</c:v>
                </c:pt>
                <c:pt idx="4" formatCode="#,##0.00;&quot;△&quot;#,##0.00;&quot;-&quot;">
                  <c:v>398.62</c:v>
                </c:pt>
              </c:numCache>
            </c:numRef>
          </c:val>
          <c:extLst>
            <c:ext xmlns:c16="http://schemas.microsoft.com/office/drawing/2014/chart" uri="{C3380CC4-5D6E-409C-BE32-E72D297353CC}">
              <c16:uniqueId val="{00000000-C4FD-4258-8275-D785273AAFF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C4FD-4258-8275-D785273AAFF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21.11</c:v>
                </c:pt>
                <c:pt idx="1">
                  <c:v>19.690000000000001</c:v>
                </c:pt>
                <c:pt idx="2">
                  <c:v>20.58</c:v>
                </c:pt>
                <c:pt idx="3">
                  <c:v>23.27</c:v>
                </c:pt>
                <c:pt idx="4">
                  <c:v>23.79</c:v>
                </c:pt>
              </c:numCache>
            </c:numRef>
          </c:val>
          <c:extLst>
            <c:ext xmlns:c16="http://schemas.microsoft.com/office/drawing/2014/chart" uri="{C3380CC4-5D6E-409C-BE32-E72D297353CC}">
              <c16:uniqueId val="{00000000-8DA5-4FC0-97DA-D7772C0A7FC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8DA5-4FC0-97DA-D7772C0A7FC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371.44</c:v>
                </c:pt>
                <c:pt idx="1">
                  <c:v>394.56</c:v>
                </c:pt>
                <c:pt idx="2">
                  <c:v>453.99</c:v>
                </c:pt>
                <c:pt idx="3">
                  <c:v>336.31</c:v>
                </c:pt>
                <c:pt idx="4">
                  <c:v>344.68</c:v>
                </c:pt>
              </c:numCache>
            </c:numRef>
          </c:val>
          <c:extLst>
            <c:ext xmlns:c16="http://schemas.microsoft.com/office/drawing/2014/chart" uri="{C3380CC4-5D6E-409C-BE32-E72D297353CC}">
              <c16:uniqueId val="{00000000-51C3-439B-916C-D107718AC6B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51C3-439B-916C-D107718AC6B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愛知県　飛島村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4764</v>
      </c>
      <c r="AM8" s="68"/>
      <c r="AN8" s="68"/>
      <c r="AO8" s="68"/>
      <c r="AP8" s="68"/>
      <c r="AQ8" s="68"/>
      <c r="AR8" s="68"/>
      <c r="AS8" s="68"/>
      <c r="AT8" s="67">
        <f>データ!T6</f>
        <v>22.42</v>
      </c>
      <c r="AU8" s="67"/>
      <c r="AV8" s="67"/>
      <c r="AW8" s="67"/>
      <c r="AX8" s="67"/>
      <c r="AY8" s="67"/>
      <c r="AZ8" s="67"/>
      <c r="BA8" s="67"/>
      <c r="BB8" s="67">
        <f>データ!U6</f>
        <v>212.49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87.58</v>
      </c>
      <c r="Q10" s="67"/>
      <c r="R10" s="67"/>
      <c r="S10" s="67"/>
      <c r="T10" s="67"/>
      <c r="U10" s="67"/>
      <c r="V10" s="67"/>
      <c r="W10" s="67">
        <f>データ!Q6</f>
        <v>90</v>
      </c>
      <c r="X10" s="67"/>
      <c r="Y10" s="67"/>
      <c r="Z10" s="67"/>
      <c r="AA10" s="67"/>
      <c r="AB10" s="67"/>
      <c r="AC10" s="67"/>
      <c r="AD10" s="68">
        <f>データ!R6</f>
        <v>1899</v>
      </c>
      <c r="AE10" s="68"/>
      <c r="AF10" s="68"/>
      <c r="AG10" s="68"/>
      <c r="AH10" s="68"/>
      <c r="AI10" s="68"/>
      <c r="AJ10" s="68"/>
      <c r="AK10" s="2"/>
      <c r="AL10" s="68">
        <f>データ!V6</f>
        <v>4196</v>
      </c>
      <c r="AM10" s="68"/>
      <c r="AN10" s="68"/>
      <c r="AO10" s="68"/>
      <c r="AP10" s="68"/>
      <c r="AQ10" s="68"/>
      <c r="AR10" s="68"/>
      <c r="AS10" s="68"/>
      <c r="AT10" s="67">
        <f>データ!W6</f>
        <v>2.27</v>
      </c>
      <c r="AU10" s="67"/>
      <c r="AV10" s="67"/>
      <c r="AW10" s="67"/>
      <c r="AX10" s="67"/>
      <c r="AY10" s="67"/>
      <c r="AZ10" s="67"/>
      <c r="BA10" s="67"/>
      <c r="BB10" s="67">
        <f>データ!X6</f>
        <v>1848.46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114</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45</v>
      </c>
      <c r="O86" s="26" t="str">
        <f>データ!EO6</f>
        <v>【0.02】</v>
      </c>
    </row>
  </sheetData>
  <sheetProtection algorithmName="SHA-512" hashValue="zB5wVrlqbdYvsm9alH0J6qTylxx1C3Hj5vaL/BOYPQwKsOV1x8mHM2nNp8zjMPlUYjICPjYS6bpsj17cD3M9WQ==" saltValue="xWU8w91Vg+pcWfko9xb6I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234273</v>
      </c>
      <c r="D6" s="33">
        <f t="shared" si="3"/>
        <v>47</v>
      </c>
      <c r="E6" s="33">
        <f t="shared" si="3"/>
        <v>17</v>
      </c>
      <c r="F6" s="33">
        <f t="shared" si="3"/>
        <v>5</v>
      </c>
      <c r="G6" s="33">
        <f t="shared" si="3"/>
        <v>0</v>
      </c>
      <c r="H6" s="33" t="str">
        <f t="shared" si="3"/>
        <v>愛知県　飛島村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87.58</v>
      </c>
      <c r="Q6" s="34">
        <f t="shared" si="3"/>
        <v>90</v>
      </c>
      <c r="R6" s="34">
        <f t="shared" si="3"/>
        <v>1899</v>
      </c>
      <c r="S6" s="34">
        <f t="shared" si="3"/>
        <v>4764</v>
      </c>
      <c r="T6" s="34">
        <f t="shared" si="3"/>
        <v>22.42</v>
      </c>
      <c r="U6" s="34">
        <f t="shared" si="3"/>
        <v>212.49</v>
      </c>
      <c r="V6" s="34">
        <f t="shared" si="3"/>
        <v>4196</v>
      </c>
      <c r="W6" s="34">
        <f t="shared" si="3"/>
        <v>2.27</v>
      </c>
      <c r="X6" s="34">
        <f t="shared" si="3"/>
        <v>1848.46</v>
      </c>
      <c r="Y6" s="35">
        <f>IF(Y7="",NA(),Y7)</f>
        <v>87.49</v>
      </c>
      <c r="Z6" s="35">
        <f t="shared" ref="Z6:AH6" si="4">IF(Z7="",NA(),Z7)</f>
        <v>107.44</v>
      </c>
      <c r="AA6" s="35">
        <f t="shared" si="4"/>
        <v>91.37</v>
      </c>
      <c r="AB6" s="35">
        <f t="shared" si="4"/>
        <v>124.33</v>
      </c>
      <c r="AC6" s="35">
        <f t="shared" si="4"/>
        <v>84.03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743.79</v>
      </c>
      <c r="BG6" s="34">
        <f t="shared" ref="BG6:BO6" si="7">IF(BG7="",NA(),BG7)</f>
        <v>0</v>
      </c>
      <c r="BH6" s="35">
        <f t="shared" si="7"/>
        <v>585.91999999999996</v>
      </c>
      <c r="BI6" s="35">
        <f t="shared" si="7"/>
        <v>493.3</v>
      </c>
      <c r="BJ6" s="35">
        <f t="shared" si="7"/>
        <v>398.62</v>
      </c>
      <c r="BK6" s="35">
        <f t="shared" si="7"/>
        <v>1044.8</v>
      </c>
      <c r="BL6" s="35">
        <f t="shared" si="7"/>
        <v>1081.8</v>
      </c>
      <c r="BM6" s="35">
        <f t="shared" si="7"/>
        <v>974.93</v>
      </c>
      <c r="BN6" s="35">
        <f t="shared" si="7"/>
        <v>855.8</v>
      </c>
      <c r="BO6" s="35">
        <f t="shared" si="7"/>
        <v>789.46</v>
      </c>
      <c r="BP6" s="34" t="str">
        <f>IF(BP7="","",IF(BP7="-","【-】","【"&amp;SUBSTITUTE(TEXT(BP7,"#,##0.00"),"-","△")&amp;"】"))</f>
        <v>【747.76】</v>
      </c>
      <c r="BQ6" s="35">
        <f>IF(BQ7="",NA(),BQ7)</f>
        <v>21.11</v>
      </c>
      <c r="BR6" s="35">
        <f t="shared" ref="BR6:BZ6" si="8">IF(BR7="",NA(),BR7)</f>
        <v>19.690000000000001</v>
      </c>
      <c r="BS6" s="35">
        <f t="shared" si="8"/>
        <v>20.58</v>
      </c>
      <c r="BT6" s="35">
        <f t="shared" si="8"/>
        <v>23.27</v>
      </c>
      <c r="BU6" s="35">
        <f t="shared" si="8"/>
        <v>23.79</v>
      </c>
      <c r="BV6" s="35">
        <f t="shared" si="8"/>
        <v>50.82</v>
      </c>
      <c r="BW6" s="35">
        <f t="shared" si="8"/>
        <v>52.19</v>
      </c>
      <c r="BX6" s="35">
        <f t="shared" si="8"/>
        <v>55.32</v>
      </c>
      <c r="BY6" s="35">
        <f t="shared" si="8"/>
        <v>59.8</v>
      </c>
      <c r="BZ6" s="35">
        <f t="shared" si="8"/>
        <v>57.77</v>
      </c>
      <c r="CA6" s="34" t="str">
        <f>IF(CA7="","",IF(CA7="-","【-】","【"&amp;SUBSTITUTE(TEXT(CA7,"#,##0.00"),"-","△")&amp;"】"))</f>
        <v>【59.51】</v>
      </c>
      <c r="CB6" s="35">
        <f>IF(CB7="",NA(),CB7)</f>
        <v>371.44</v>
      </c>
      <c r="CC6" s="35">
        <f t="shared" ref="CC6:CK6" si="9">IF(CC7="",NA(),CC7)</f>
        <v>394.56</v>
      </c>
      <c r="CD6" s="35">
        <f t="shared" si="9"/>
        <v>453.99</v>
      </c>
      <c r="CE6" s="35">
        <f t="shared" si="9"/>
        <v>336.31</v>
      </c>
      <c r="CF6" s="35">
        <f t="shared" si="9"/>
        <v>344.68</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53.48</v>
      </c>
      <c r="CN6" s="35">
        <f t="shared" ref="CN6:CV6" si="10">IF(CN7="",NA(),CN7)</f>
        <v>53.94</v>
      </c>
      <c r="CO6" s="35">
        <f t="shared" si="10"/>
        <v>44.91</v>
      </c>
      <c r="CP6" s="35">
        <f t="shared" si="10"/>
        <v>54.03</v>
      </c>
      <c r="CQ6" s="35">
        <f t="shared" si="10"/>
        <v>51.92</v>
      </c>
      <c r="CR6" s="35">
        <f t="shared" si="10"/>
        <v>53.24</v>
      </c>
      <c r="CS6" s="35">
        <f t="shared" si="10"/>
        <v>52.31</v>
      </c>
      <c r="CT6" s="35">
        <f t="shared" si="10"/>
        <v>60.65</v>
      </c>
      <c r="CU6" s="35">
        <f t="shared" si="10"/>
        <v>51.75</v>
      </c>
      <c r="CV6" s="35">
        <f t="shared" si="10"/>
        <v>50.68</v>
      </c>
      <c r="CW6" s="34" t="str">
        <f>IF(CW7="","",IF(CW7="-","【-】","【"&amp;SUBSTITUTE(TEXT(CW7,"#,##0.00"),"-","△")&amp;"】"))</f>
        <v>【52.23】</v>
      </c>
      <c r="CX6" s="35">
        <f>IF(CX7="",NA(),CX7)</f>
        <v>96.92</v>
      </c>
      <c r="CY6" s="35">
        <f t="shared" ref="CY6:DG6" si="11">IF(CY7="",NA(),CY7)</f>
        <v>96.91</v>
      </c>
      <c r="CZ6" s="35">
        <f t="shared" si="11"/>
        <v>96.89</v>
      </c>
      <c r="DA6" s="35">
        <f t="shared" si="11"/>
        <v>97.61</v>
      </c>
      <c r="DB6" s="35">
        <f t="shared" si="11"/>
        <v>97.31</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234273</v>
      </c>
      <c r="D7" s="37">
        <v>47</v>
      </c>
      <c r="E7" s="37">
        <v>17</v>
      </c>
      <c r="F7" s="37">
        <v>5</v>
      </c>
      <c r="G7" s="37">
        <v>0</v>
      </c>
      <c r="H7" s="37" t="s">
        <v>99</v>
      </c>
      <c r="I7" s="37" t="s">
        <v>100</v>
      </c>
      <c r="J7" s="37" t="s">
        <v>101</v>
      </c>
      <c r="K7" s="37" t="s">
        <v>102</v>
      </c>
      <c r="L7" s="37" t="s">
        <v>103</v>
      </c>
      <c r="M7" s="37" t="s">
        <v>104</v>
      </c>
      <c r="N7" s="38" t="s">
        <v>105</v>
      </c>
      <c r="O7" s="38" t="s">
        <v>106</v>
      </c>
      <c r="P7" s="38">
        <v>87.58</v>
      </c>
      <c r="Q7" s="38">
        <v>90</v>
      </c>
      <c r="R7" s="38">
        <v>1899</v>
      </c>
      <c r="S7" s="38">
        <v>4764</v>
      </c>
      <c r="T7" s="38">
        <v>22.42</v>
      </c>
      <c r="U7" s="38">
        <v>212.49</v>
      </c>
      <c r="V7" s="38">
        <v>4196</v>
      </c>
      <c r="W7" s="38">
        <v>2.27</v>
      </c>
      <c r="X7" s="38">
        <v>1848.46</v>
      </c>
      <c r="Y7" s="38">
        <v>87.49</v>
      </c>
      <c r="Z7" s="38">
        <v>107.44</v>
      </c>
      <c r="AA7" s="38">
        <v>91.37</v>
      </c>
      <c r="AB7" s="38">
        <v>124.33</v>
      </c>
      <c r="AC7" s="38">
        <v>84.03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743.79</v>
      </c>
      <c r="BG7" s="38">
        <v>0</v>
      </c>
      <c r="BH7" s="38">
        <v>585.91999999999996</v>
      </c>
      <c r="BI7" s="38">
        <v>493.3</v>
      </c>
      <c r="BJ7" s="38">
        <v>398.62</v>
      </c>
      <c r="BK7" s="38">
        <v>1044.8</v>
      </c>
      <c r="BL7" s="38">
        <v>1081.8</v>
      </c>
      <c r="BM7" s="38">
        <v>974.93</v>
      </c>
      <c r="BN7" s="38">
        <v>855.8</v>
      </c>
      <c r="BO7" s="38">
        <v>789.46</v>
      </c>
      <c r="BP7" s="38">
        <v>747.76</v>
      </c>
      <c r="BQ7" s="38">
        <v>21.11</v>
      </c>
      <c r="BR7" s="38">
        <v>19.690000000000001</v>
      </c>
      <c r="BS7" s="38">
        <v>20.58</v>
      </c>
      <c r="BT7" s="38">
        <v>23.27</v>
      </c>
      <c r="BU7" s="38">
        <v>23.79</v>
      </c>
      <c r="BV7" s="38">
        <v>50.82</v>
      </c>
      <c r="BW7" s="38">
        <v>52.19</v>
      </c>
      <c r="BX7" s="38">
        <v>55.32</v>
      </c>
      <c r="BY7" s="38">
        <v>59.8</v>
      </c>
      <c r="BZ7" s="38">
        <v>57.77</v>
      </c>
      <c r="CA7" s="38">
        <v>59.51</v>
      </c>
      <c r="CB7" s="38">
        <v>371.44</v>
      </c>
      <c r="CC7" s="38">
        <v>394.56</v>
      </c>
      <c r="CD7" s="38">
        <v>453.99</v>
      </c>
      <c r="CE7" s="38">
        <v>336.31</v>
      </c>
      <c r="CF7" s="38">
        <v>344.68</v>
      </c>
      <c r="CG7" s="38">
        <v>300.52</v>
      </c>
      <c r="CH7" s="38">
        <v>296.14</v>
      </c>
      <c r="CI7" s="38">
        <v>283.17</v>
      </c>
      <c r="CJ7" s="38">
        <v>263.76</v>
      </c>
      <c r="CK7" s="38">
        <v>274.35000000000002</v>
      </c>
      <c r="CL7" s="38">
        <v>261.45999999999998</v>
      </c>
      <c r="CM7" s="38">
        <v>53.48</v>
      </c>
      <c r="CN7" s="38">
        <v>53.94</v>
      </c>
      <c r="CO7" s="38">
        <v>44.91</v>
      </c>
      <c r="CP7" s="38">
        <v>54.03</v>
      </c>
      <c r="CQ7" s="38">
        <v>51.92</v>
      </c>
      <c r="CR7" s="38">
        <v>53.24</v>
      </c>
      <c r="CS7" s="38">
        <v>52.31</v>
      </c>
      <c r="CT7" s="38">
        <v>60.65</v>
      </c>
      <c r="CU7" s="38">
        <v>51.75</v>
      </c>
      <c r="CV7" s="38">
        <v>50.68</v>
      </c>
      <c r="CW7" s="38">
        <v>52.23</v>
      </c>
      <c r="CX7" s="38">
        <v>96.92</v>
      </c>
      <c r="CY7" s="38">
        <v>96.91</v>
      </c>
      <c r="CZ7" s="38">
        <v>96.89</v>
      </c>
      <c r="DA7" s="38">
        <v>97.61</v>
      </c>
      <c r="DB7" s="38">
        <v>97.31</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2020-02-13T07:55:53Z</cp:lastPrinted>
  <dcterms:created xsi:type="dcterms:W3CDTF">2019-12-05T05:20:38Z</dcterms:created>
  <dcterms:modified xsi:type="dcterms:W3CDTF">2020-02-14T00:47:05Z</dcterms:modified>
  <cp:category/>
</cp:coreProperties>
</file>